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6280" yWindow="7900" windowWidth="38400" windowHeight="21080"/>
  </bookViews>
  <sheets>
    <sheet name="bon de commande" sheetId="1" r:id="rId1"/>
    <sheet name="Stock" sheetId="2" r:id="rId2"/>
  </sheets>
  <definedNames>
    <definedName name="_xlnm.Print_Area" localSheetId="0">'bon de commande'!$A$1:$K$94</definedName>
    <definedName name="_xlnm.Print_Area" localSheetId="1">Stock!$A$1:$B$42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66" i="1" l="1"/>
  <c r="M63"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8" i="1"/>
  <c r="M61" i="1"/>
  <c r="M62" i="1"/>
  <c r="M64" i="1"/>
  <c r="M65" i="1"/>
  <c r="M21" i="1"/>
  <c r="I26" i="1"/>
  <c r="D58" i="1"/>
  <c r="I21" i="1"/>
  <c r="I22" i="1"/>
  <c r="I23" i="1"/>
  <c r="I24" i="1"/>
  <c r="I25" i="1"/>
  <c r="I27" i="1"/>
  <c r="I28" i="1"/>
  <c r="I29" i="1"/>
  <c r="I30" i="1"/>
  <c r="I31" i="1"/>
  <c r="I32" i="1"/>
  <c r="I33" i="1"/>
  <c r="I34" i="1"/>
  <c r="I35" i="1"/>
  <c r="I36" i="1"/>
  <c r="I37" i="1"/>
  <c r="I38" i="1"/>
  <c r="I39" i="1"/>
  <c r="I40" i="1"/>
  <c r="I46" i="1"/>
  <c r="I47" i="1"/>
  <c r="I48" i="1"/>
  <c r="I49" i="1"/>
  <c r="I50" i="1"/>
  <c r="I52" i="1"/>
  <c r="I53" i="1"/>
  <c r="I54" i="1"/>
  <c r="I41" i="1"/>
  <c r="I42" i="1"/>
  <c r="I43" i="1"/>
  <c r="I44" i="1"/>
  <c r="I45" i="1"/>
  <c r="I51" i="1"/>
  <c r="I55" i="1"/>
  <c r="G66" i="1"/>
  <c r="I58" i="1"/>
  <c r="I61" i="1"/>
  <c r="I62" i="1"/>
  <c r="I65" i="1"/>
  <c r="I66" i="1"/>
  <c r="D61" i="1"/>
  <c r="D62" i="1"/>
  <c r="D64" i="1"/>
  <c r="D65" i="1"/>
  <c r="D66" i="1"/>
  <c r="D48" i="1"/>
  <c r="D49" i="1"/>
  <c r="D21" i="1"/>
  <c r="D22" i="1"/>
  <c r="D23" i="1"/>
  <c r="D24" i="1"/>
  <c r="D25" i="1"/>
  <c r="D26" i="1"/>
  <c r="D31" i="1"/>
  <c r="D32" i="1"/>
  <c r="D33" i="1"/>
  <c r="D34" i="1"/>
  <c r="D35" i="1"/>
  <c r="D36" i="1"/>
  <c r="D37" i="1"/>
  <c r="D38" i="1"/>
  <c r="D39" i="1"/>
  <c r="D40" i="1"/>
  <c r="D41" i="1"/>
  <c r="D42" i="1"/>
  <c r="D43" i="1"/>
  <c r="D44" i="1"/>
  <c r="D45" i="1"/>
  <c r="D46" i="1"/>
  <c r="D47" i="1"/>
  <c r="D50" i="1"/>
  <c r="D51" i="1"/>
  <c r="D52" i="1"/>
  <c r="D53" i="1"/>
  <c r="D54" i="1"/>
  <c r="D55" i="1"/>
  <c r="I68" i="1"/>
  <c r="I69" i="1"/>
  <c r="G55" i="1"/>
  <c r="C55" i="1"/>
  <c r="F34" i="1"/>
  <c r="F33" i="1"/>
  <c r="F32" i="1"/>
  <c r="F31" i="1"/>
  <c r="F30" i="1"/>
  <c r="F29" i="1"/>
  <c r="F28" i="1"/>
  <c r="F27" i="1"/>
  <c r="F26" i="1"/>
  <c r="F25" i="1"/>
  <c r="F24" i="1"/>
  <c r="F23" i="1"/>
  <c r="F22" i="1"/>
  <c r="F21" i="1"/>
  <c r="I70" i="1"/>
</calcChain>
</file>

<file path=xl/sharedStrings.xml><?xml version="1.0" encoding="utf-8"?>
<sst xmlns="http://schemas.openxmlformats.org/spreadsheetml/2006/main" count="185" uniqueCount="100">
  <si>
    <t>Articles</t>
  </si>
  <si>
    <t>P.U.</t>
  </si>
  <si>
    <t>Nombre</t>
  </si>
  <si>
    <t>Total</t>
  </si>
  <si>
    <t>Bris ou manquant</t>
  </si>
  <si>
    <t>Prix de vente</t>
  </si>
  <si>
    <t>TOTAL</t>
  </si>
  <si>
    <t>Plats hors d'œuvre</t>
  </si>
  <si>
    <t>Saladiers</t>
  </si>
  <si>
    <t>Cendriers</t>
  </si>
  <si>
    <t>Louches</t>
  </si>
  <si>
    <t>Sucriers</t>
  </si>
  <si>
    <t>Cruches à café</t>
  </si>
  <si>
    <t>Pots à lait</t>
  </si>
  <si>
    <t>Couteaux à entremets</t>
  </si>
  <si>
    <t>Fourchettes à entremets</t>
  </si>
  <si>
    <t>Couteaux à poisson</t>
  </si>
  <si>
    <t>Fourchettes à poisson</t>
  </si>
  <si>
    <t>Couteaux</t>
  </si>
  <si>
    <t>Fourchettes</t>
  </si>
  <si>
    <t>Cuillères à café</t>
  </si>
  <si>
    <t>Cuillères à potage</t>
  </si>
  <si>
    <t>Verres à limonade</t>
  </si>
  <si>
    <t>Verres à eau</t>
  </si>
  <si>
    <t>Verres à vin blanc</t>
  </si>
  <si>
    <t>Verres à vin rouge</t>
  </si>
  <si>
    <t>Flûtes à champagne</t>
  </si>
  <si>
    <t>Sous-tasses</t>
  </si>
  <si>
    <t>Assiettes à dessert</t>
  </si>
  <si>
    <t>Assiettes plates</t>
  </si>
  <si>
    <t>Assiettes à potage</t>
  </si>
  <si>
    <t>Assiettes de présentation</t>
  </si>
  <si>
    <t>Verres à bière</t>
  </si>
  <si>
    <t>Tasses</t>
  </si>
  <si>
    <t>la location. Les parties ont pris connaissance et</t>
  </si>
  <si>
    <t>Cuillères à entremets</t>
  </si>
  <si>
    <t>Box de rangement bois</t>
  </si>
  <si>
    <t>Box de rangement PVC Pt</t>
  </si>
  <si>
    <t>Box de rangement PVC Gd</t>
  </si>
  <si>
    <t>Caution :</t>
  </si>
  <si>
    <t>Carafes à eau</t>
  </si>
  <si>
    <t>Association des Parents de l' I.S.J.</t>
  </si>
  <si>
    <t>A payer à l'enlèvement:</t>
  </si>
  <si>
    <t>Bris ou manquant:</t>
  </si>
  <si>
    <t>Retour:</t>
  </si>
  <si>
    <t>Location :</t>
  </si>
  <si>
    <t>Conditions de location</t>
  </si>
  <si>
    <t>1. Prix de la location</t>
  </si>
  <si>
    <t>2. Délai de prêt</t>
  </si>
  <si>
    <t>Celui-ci sera fixé de commun accord entre l’emprunteur et le prêteur. Les retards seront pénalisés.</t>
  </si>
  <si>
    <t>3. Caution</t>
  </si>
  <si>
    <t>4. Paiement</t>
  </si>
  <si>
    <t xml:space="preserve">Le montant de la location ainsi que le montant de la caution seront payés à l’enlèvement de la vaisselle.                </t>
  </si>
  <si>
    <t>5. Dégâts</t>
  </si>
  <si>
    <t xml:space="preserve">Toute pièce de vaisselle cassée ou ébréchée ainsi que tout couvert plié ou endommagé seront remplacés par le prêteur au frais de l’emprunteur. Ces remplacements seront comptabilisés sur base des prix du moment et au détriment de la caution. </t>
  </si>
  <si>
    <t xml:space="preserve">                                                                        </t>
  </si>
  <si>
    <t>nombre box</t>
  </si>
  <si>
    <t>Type Box</t>
  </si>
  <si>
    <t>carton</t>
  </si>
  <si>
    <t>PVC Gd</t>
  </si>
  <si>
    <t>Bois</t>
  </si>
  <si>
    <t>PVC Pt</t>
  </si>
  <si>
    <t>-</t>
  </si>
  <si>
    <t>Qt Max</t>
  </si>
  <si>
    <t>Raviers verres</t>
  </si>
  <si>
    <t>Maison des enfants</t>
  </si>
  <si>
    <t>Institut Saint Joseph</t>
  </si>
  <si>
    <t xml:space="preserve"> </t>
  </si>
  <si>
    <t>Le prix de la location est fixé pour chaque type de pièce à 0.10 € l’unité pour les couverts, à 0.15 € pour les verres et tasses et à 0.15 € pour les assiettes. 
Le prix des pièces spéciales est calculé suivant leur prix d’achat.</t>
  </si>
  <si>
    <t>Il est impératif de restituer les couverts groupés par 10 et maintenus par un élastique.</t>
  </si>
  <si>
    <t xml:space="preserve"> La vaisselle et les couverts seront nettoyés.</t>
  </si>
  <si>
    <t>Bon de commande</t>
  </si>
  <si>
    <t>Frigo</t>
  </si>
  <si>
    <t>Bancs</t>
  </si>
  <si>
    <t>Tables</t>
  </si>
  <si>
    <t>Date de la festivité</t>
  </si>
  <si>
    <t>Date de départ</t>
  </si>
  <si>
    <t>Date de retour</t>
  </si>
  <si>
    <t xml:space="preserve">d'une part, et </t>
  </si>
  <si>
    <t xml:space="preserve">Nom, Prénom </t>
  </si>
  <si>
    <t>Adresse</t>
  </si>
  <si>
    <t>Téléphone</t>
  </si>
  <si>
    <t>E-mail</t>
  </si>
  <si>
    <t>Bain marie (3 bacs)</t>
  </si>
  <si>
    <t>Une caution forfaitaire de 25 € additionnée de 10% de la somme totale de la location sera exigée pour toute location. Cette caution sera restituée, après l’évaluation des dégâts éventuels, de la propreté et du respect du délai de prêt convenu.</t>
  </si>
  <si>
    <t xml:space="preserve">Signatures </t>
  </si>
  <si>
    <t>Tonnelles (6m x 3m)</t>
  </si>
  <si>
    <t>Le matériel a été fourni en parfait état lors de</t>
  </si>
  <si>
    <t>acceptent les conditions de la location.</t>
  </si>
  <si>
    <t>Chauffe-plats</t>
  </si>
  <si>
    <t>nbre box</t>
  </si>
  <si>
    <t>Stock</t>
  </si>
  <si>
    <t>Mange-debout + nappe</t>
  </si>
  <si>
    <t>Chateau gonflable (grand)</t>
  </si>
  <si>
    <t>Chateau gonflable (petit)</t>
  </si>
  <si>
    <t>Le véhicule de la MDE peut être loué pour le transport … 0,30€/km</t>
  </si>
  <si>
    <t>entre</t>
  </si>
  <si>
    <t>15h00 et 16h30</t>
  </si>
  <si>
    <t>Retrait/retour</t>
  </si>
  <si>
    <t>du lu au ve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</si>
</sst>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quot;€&quot;;;&quot;&quot;"/>
    <numFmt numFmtId="165" formatCode="#;#;&quot;&quot;"/>
    <numFmt numFmtId="166" formatCode="#,##0.00\ &quot;€&quot;;#;&quot;&quot;"/>
    <numFmt numFmtId="167" formatCode="#,##0.00\ &quot;€&quot;;[Red]\-#,##0.00\ &quot;€&quot;;&quot;&quot;"/>
    <numFmt numFmtId="168" formatCode="#;#;&quot;par dix&quot;;[Red]&quot;par dix&quot;"/>
    <numFmt numFmtId="169" formatCode="d/mm/yyyy;@"/>
  </numFmts>
  <fonts count="14" x14ac:knownFonts="1">
    <font>
      <sz val="10"/>
      <name val="Arial"/>
    </font>
    <font>
      <u/>
      <sz val="10"/>
      <color theme="10"/>
      <name val="Arial"/>
    </font>
    <font>
      <sz val="18"/>
      <name val="Times"/>
    </font>
    <font>
      <u/>
      <sz val="10"/>
      <color theme="11"/>
      <name val="Arial"/>
    </font>
    <font>
      <sz val="22"/>
      <name val="Times"/>
    </font>
    <font>
      <sz val="12"/>
      <name val="Times"/>
    </font>
    <font>
      <sz val="16"/>
      <name val="Times"/>
    </font>
    <font>
      <sz val="14"/>
      <name val="Times"/>
    </font>
    <font>
      <sz val="12"/>
      <color rgb="FF555555"/>
      <name val="Times"/>
    </font>
    <font>
      <u/>
      <sz val="12"/>
      <color theme="10"/>
      <name val="Times"/>
    </font>
    <font>
      <b/>
      <sz val="14"/>
      <name val="Times"/>
    </font>
    <font>
      <b/>
      <sz val="12"/>
      <name val="Times"/>
    </font>
    <font>
      <b/>
      <u/>
      <sz val="14"/>
      <name val="Times"/>
    </font>
    <font>
      <sz val="8"/>
      <name val="Arial"/>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7">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65">
    <xf numFmtId="0" fontId="0" fillId="0" borderId="0" xfId="0"/>
    <xf numFmtId="0" fontId="5" fillId="0" borderId="0" xfId="0" applyFont="1"/>
    <xf numFmtId="2" fontId="5" fillId="0" borderId="0" xfId="0" applyNumberFormat="1" applyFont="1"/>
    <xf numFmtId="0" fontId="6" fillId="3" borderId="0" xfId="0" applyFont="1" applyFill="1"/>
    <xf numFmtId="0" fontId="5" fillId="3" borderId="0" xfId="0" applyFont="1" applyFill="1"/>
    <xf numFmtId="0" fontId="5" fillId="3" borderId="0" xfId="0" applyFont="1" applyFill="1" applyAlignment="1">
      <alignment horizontal="center"/>
    </xf>
    <xf numFmtId="2" fontId="5" fillId="3" borderId="0" xfId="0" applyNumberFormat="1" applyFont="1" applyFill="1"/>
    <xf numFmtId="2" fontId="7" fillId="0" borderId="0" xfId="0" applyNumberFormat="1" applyFont="1"/>
    <xf numFmtId="0" fontId="7" fillId="0" borderId="0" xfId="0" applyFont="1"/>
    <xf numFmtId="0" fontId="6" fillId="0" borderId="0" xfId="0" applyFont="1"/>
    <xf numFmtId="0" fontId="8" fillId="3" borderId="0" xfId="0" applyFont="1" applyFill="1"/>
    <xf numFmtId="0" fontId="10" fillId="0" borderId="0" xfId="0" applyFont="1" applyAlignment="1">
      <alignment vertical="center"/>
    </xf>
    <xf numFmtId="0" fontId="5" fillId="0" borderId="0" xfId="0" applyFont="1" applyFill="1"/>
    <xf numFmtId="0" fontId="5" fillId="0" borderId="0" xfId="0" applyFont="1" applyFill="1" applyAlignment="1">
      <alignment horizontal="center"/>
    </xf>
    <xf numFmtId="2" fontId="5" fillId="0" borderId="0" xfId="0" applyNumberFormat="1" applyFont="1" applyFill="1"/>
    <xf numFmtId="0" fontId="7" fillId="0" borderId="0" xfId="0" applyFont="1" applyFill="1"/>
    <xf numFmtId="0" fontId="7" fillId="0" borderId="5" xfId="0" applyFont="1" applyBorder="1"/>
    <xf numFmtId="22" fontId="7" fillId="0" borderId="0" xfId="0" applyNumberFormat="1" applyFont="1"/>
    <xf numFmtId="0" fontId="7" fillId="0" borderId="0" xfId="0" applyFont="1" applyAlignment="1">
      <alignment horizontal="center"/>
    </xf>
    <xf numFmtId="0" fontId="7" fillId="0" borderId="0" xfId="0" applyFont="1" applyAlignment="1">
      <alignment horizontal="right"/>
    </xf>
    <xf numFmtId="0" fontId="5" fillId="0" borderId="0" xfId="0" applyFont="1" applyAlignment="1">
      <alignment horizontal="center"/>
    </xf>
    <xf numFmtId="0" fontId="4" fillId="0" borderId="0" xfId="0" applyFont="1" applyBorder="1"/>
    <xf numFmtId="165" fontId="4" fillId="0" borderId="0" xfId="0" applyNumberFormat="1" applyFont="1" applyBorder="1"/>
    <xf numFmtId="166" fontId="4" fillId="0" borderId="0" xfId="0" applyNumberFormat="1" applyFont="1" applyBorder="1"/>
    <xf numFmtId="0" fontId="4" fillId="0" borderId="0" xfId="0" applyFont="1" applyBorder="1" applyAlignment="1">
      <alignment horizontal="center"/>
    </xf>
    <xf numFmtId="0" fontId="4" fillId="0" borderId="0" xfId="0" applyFont="1"/>
    <xf numFmtId="2" fontId="4" fillId="0" borderId="0" xfId="0" applyNumberFormat="1" applyFont="1"/>
    <xf numFmtId="0" fontId="4" fillId="0" borderId="0" xfId="0" applyFont="1" applyAlignment="1">
      <alignment horizontal="center"/>
    </xf>
    <xf numFmtId="0" fontId="5" fillId="0" borderId="0" xfId="0" applyFont="1" applyBorder="1"/>
    <xf numFmtId="0" fontId="7" fillId="0" borderId="0" xfId="0" applyFont="1" applyAlignment="1">
      <alignment horizontal="justify"/>
    </xf>
    <xf numFmtId="0" fontId="7" fillId="0" borderId="1"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wrapText="1"/>
    </xf>
    <xf numFmtId="0" fontId="7" fillId="0" borderId="3" xfId="0" applyFont="1" applyBorder="1" applyAlignment="1">
      <alignment horizontal="center"/>
    </xf>
    <xf numFmtId="0" fontId="7" fillId="0" borderId="4" xfId="0" applyFont="1" applyBorder="1"/>
    <xf numFmtId="2" fontId="7" fillId="0" borderId="5" xfId="0" applyNumberFormat="1" applyFont="1" applyBorder="1" applyAlignment="1">
      <alignment horizontal="center"/>
    </xf>
    <xf numFmtId="164" fontId="7" fillId="0" borderId="5" xfId="0" applyNumberFormat="1" applyFont="1" applyBorder="1"/>
    <xf numFmtId="1" fontId="7" fillId="0" borderId="5" xfId="0" applyNumberFormat="1" applyFont="1" applyBorder="1" applyAlignment="1">
      <alignment horizontal="right" indent="1"/>
    </xf>
    <xf numFmtId="0" fontId="7" fillId="0" borderId="5" xfId="0" applyFont="1" applyBorder="1" applyAlignment="1">
      <alignment horizontal="center"/>
    </xf>
    <xf numFmtId="166" fontId="7" fillId="0" borderId="6" xfId="0" applyNumberFormat="1" applyFont="1" applyBorder="1"/>
    <xf numFmtId="168" fontId="7" fillId="0" borderId="5" xfId="0" applyNumberFormat="1" applyFont="1" applyBorder="1"/>
    <xf numFmtId="0" fontId="7" fillId="0" borderId="7" xfId="0" applyFont="1" applyBorder="1"/>
    <xf numFmtId="2" fontId="7" fillId="0" borderId="8" xfId="0" applyNumberFormat="1" applyFont="1" applyBorder="1" applyAlignment="1">
      <alignment horizontal="center"/>
    </xf>
    <xf numFmtId="164" fontId="7" fillId="0" borderId="8" xfId="0" applyNumberFormat="1" applyFont="1" applyBorder="1"/>
    <xf numFmtId="1" fontId="7" fillId="0" borderId="8" xfId="0" applyNumberFormat="1" applyFont="1" applyBorder="1" applyAlignment="1">
      <alignment horizontal="right" indent="1"/>
    </xf>
    <xf numFmtId="0" fontId="7" fillId="0" borderId="8" xfId="0" applyFont="1" applyBorder="1"/>
    <xf numFmtId="166" fontId="7" fillId="0" borderId="5" xfId="0" applyNumberFormat="1" applyFont="1" applyBorder="1"/>
    <xf numFmtId="166" fontId="7" fillId="0" borderId="8" xfId="0" applyNumberFormat="1" applyFont="1" applyBorder="1"/>
    <xf numFmtId="0" fontId="7" fillId="0" borderId="9" xfId="0" applyFont="1" applyBorder="1"/>
    <xf numFmtId="0" fontId="7" fillId="0" borderId="10" xfId="0" applyFont="1" applyBorder="1"/>
    <xf numFmtId="165" fontId="7" fillId="0" borderId="10" xfId="0" applyNumberFormat="1" applyFont="1" applyBorder="1"/>
    <xf numFmtId="166" fontId="7" fillId="0" borderId="10" xfId="0" applyNumberFormat="1" applyFont="1" applyBorder="1"/>
    <xf numFmtId="0" fontId="7" fillId="0" borderId="10" xfId="0" applyFont="1" applyBorder="1" applyAlignment="1">
      <alignment horizontal="center"/>
    </xf>
    <xf numFmtId="166" fontId="7" fillId="0" borderId="11" xfId="0" applyNumberFormat="1" applyFont="1" applyBorder="1"/>
    <xf numFmtId="0" fontId="7" fillId="0" borderId="14" xfId="0" applyFont="1" applyBorder="1"/>
    <xf numFmtId="0" fontId="7" fillId="0" borderId="15" xfId="0" applyFont="1" applyBorder="1"/>
    <xf numFmtId="0" fontId="7" fillId="0" borderId="12" xfId="0" applyFont="1" applyBorder="1" applyAlignment="1">
      <alignment horizontal="center"/>
    </xf>
    <xf numFmtId="167" fontId="7" fillId="0" borderId="21" xfId="0" applyNumberFormat="1" applyFont="1" applyBorder="1"/>
    <xf numFmtId="0" fontId="7" fillId="0" borderId="16" xfId="0" applyFont="1" applyBorder="1"/>
    <xf numFmtId="0" fontId="7" fillId="0" borderId="17" xfId="0" applyFont="1" applyBorder="1"/>
    <xf numFmtId="0" fontId="7" fillId="0" borderId="13" xfId="0" applyFont="1" applyBorder="1" applyAlignment="1">
      <alignment horizontal="center"/>
    </xf>
    <xf numFmtId="167" fontId="7" fillId="0" borderId="22" xfId="0" applyNumberFormat="1" applyFont="1" applyBorder="1"/>
    <xf numFmtId="0" fontId="7" fillId="0" borderId="16" xfId="0" applyFont="1" applyFill="1" applyBorder="1"/>
    <xf numFmtId="0" fontId="7" fillId="0" borderId="0" xfId="0" applyFont="1" applyBorder="1"/>
    <xf numFmtId="0" fontId="7" fillId="0" borderId="20" xfId="0" applyFont="1" applyFill="1" applyBorder="1"/>
    <xf numFmtId="0" fontId="7" fillId="0" borderId="18" xfId="0" applyFont="1" applyBorder="1"/>
    <xf numFmtId="0" fontId="7" fillId="0" borderId="19" xfId="0" applyFont="1" applyBorder="1" applyAlignment="1">
      <alignment horizontal="center"/>
    </xf>
    <xf numFmtId="167" fontId="7" fillId="0" borderId="23" xfId="0" applyNumberFormat="1" applyFont="1" applyBorder="1"/>
    <xf numFmtId="0" fontId="7" fillId="0" borderId="0" xfId="0" applyFont="1" applyBorder="1" applyAlignment="1">
      <alignment horizontal="justify" wrapText="1"/>
    </xf>
    <xf numFmtId="2" fontId="7" fillId="0" borderId="0" xfId="0" applyNumberFormat="1" applyFont="1" applyAlignment="1">
      <alignment horizontal="justify"/>
    </xf>
    <xf numFmtId="0" fontId="7" fillId="0" borderId="0" xfId="0" applyFont="1" applyBorder="1" applyAlignment="1">
      <alignment horizontal="justify"/>
    </xf>
    <xf numFmtId="0" fontId="7" fillId="0" borderId="22" xfId="0" applyNumberFormat="1" applyFont="1" applyBorder="1"/>
    <xf numFmtId="0" fontId="7" fillId="0" borderId="0" xfId="0" applyFont="1" applyAlignment="1">
      <alignment horizontal="left"/>
    </xf>
    <xf numFmtId="1" fontId="7" fillId="0" borderId="0" xfId="0" applyNumberFormat="1" applyFont="1"/>
    <xf numFmtId="0" fontId="7" fillId="0" borderId="8" xfId="0" applyFont="1" applyBorder="1" applyAlignment="1">
      <alignment horizontal="center"/>
    </xf>
    <xf numFmtId="0" fontId="11" fillId="0" borderId="0" xfId="0" applyFont="1"/>
    <xf numFmtId="0" fontId="9" fillId="2" borderId="27" xfId="1" applyFont="1" applyFill="1" applyBorder="1"/>
    <xf numFmtId="0" fontId="5" fillId="2" borderId="28" xfId="0" applyFont="1" applyFill="1" applyBorder="1"/>
    <xf numFmtId="0" fontId="5" fillId="2" borderId="28" xfId="0" applyFont="1" applyFill="1" applyBorder="1" applyAlignment="1">
      <alignment horizontal="center"/>
    </xf>
    <xf numFmtId="2" fontId="5" fillId="2" borderId="29" xfId="0" applyNumberFormat="1" applyFont="1" applyFill="1" applyBorder="1"/>
    <xf numFmtId="0" fontId="5" fillId="2" borderId="32" xfId="0" applyFont="1" applyFill="1" applyBorder="1"/>
    <xf numFmtId="0" fontId="5" fillId="2" borderId="33" xfId="0" applyFont="1" applyFill="1" applyBorder="1"/>
    <xf numFmtId="0" fontId="5" fillId="2" borderId="33" xfId="0" applyFont="1" applyFill="1" applyBorder="1" applyAlignment="1">
      <alignment horizontal="center"/>
    </xf>
    <xf numFmtId="2" fontId="5" fillId="2" borderId="34" xfId="0" applyNumberFormat="1" applyFont="1" applyFill="1" applyBorder="1"/>
    <xf numFmtId="0" fontId="7" fillId="0" borderId="26" xfId="0" applyFont="1" applyBorder="1"/>
    <xf numFmtId="0" fontId="7" fillId="0" borderId="27" xfId="0" applyFont="1" applyBorder="1"/>
    <xf numFmtId="0" fontId="7" fillId="0" borderId="28" xfId="0" applyFont="1" applyBorder="1"/>
    <xf numFmtId="0" fontId="7" fillId="0" borderId="29" xfId="0" applyFont="1" applyBorder="1"/>
    <xf numFmtId="0" fontId="12" fillId="0" borderId="30" xfId="0" applyFont="1" applyBorder="1" applyAlignment="1">
      <alignment horizontal="left" vertical="center"/>
    </xf>
    <xf numFmtId="0" fontId="7" fillId="0" borderId="31" xfId="0" applyFont="1" applyBorder="1" applyAlignment="1">
      <alignment horizontal="justify" wrapText="1"/>
    </xf>
    <xf numFmtId="0" fontId="12" fillId="0" borderId="30" xfId="0" applyFont="1" applyBorder="1" applyAlignment="1">
      <alignment horizontal="justify" vertical="center"/>
    </xf>
    <xf numFmtId="0" fontId="7" fillId="0" borderId="31" xfId="0" applyFont="1" applyBorder="1" applyAlignment="1">
      <alignment horizontal="justify"/>
    </xf>
    <xf numFmtId="0" fontId="7" fillId="0" borderId="0" xfId="0" applyFont="1" applyBorder="1" applyAlignment="1">
      <alignment horizontal="left" vertical="center" wrapText="1"/>
    </xf>
    <xf numFmtId="0" fontId="11" fillId="0" borderId="0" xfId="0" applyFont="1" applyBorder="1" applyAlignment="1">
      <alignment horizontal="center"/>
    </xf>
    <xf numFmtId="1" fontId="6" fillId="0" borderId="0" xfId="0" applyNumberFormat="1" applyFont="1"/>
    <xf numFmtId="1" fontId="10" fillId="0" borderId="0" xfId="0" applyNumberFormat="1" applyFont="1" applyAlignment="1">
      <alignment vertical="center"/>
    </xf>
    <xf numFmtId="1" fontId="7" fillId="0" borderId="0" xfId="0" applyNumberFormat="1" applyFont="1" applyFill="1"/>
    <xf numFmtId="1" fontId="4" fillId="0" borderId="0" xfId="0" applyNumberFormat="1" applyFont="1"/>
    <xf numFmtId="1" fontId="7" fillId="0" borderId="0" xfId="0" applyNumberFormat="1" applyFont="1" applyAlignment="1">
      <alignment horizontal="justify"/>
    </xf>
    <xf numFmtId="0" fontId="7" fillId="0" borderId="0" xfId="0" applyFont="1" applyBorder="1" applyAlignment="1">
      <alignment horizontal="center"/>
    </xf>
    <xf numFmtId="166" fontId="7" fillId="0" borderId="0" xfId="0" applyNumberFormat="1" applyFont="1" applyBorder="1"/>
    <xf numFmtId="167" fontId="7" fillId="0" borderId="0" xfId="0" applyNumberFormat="1" applyFont="1" applyBorder="1"/>
    <xf numFmtId="0" fontId="7" fillId="0" borderId="0" xfId="0" applyNumberFormat="1" applyFont="1" applyBorder="1"/>
    <xf numFmtId="0" fontId="2" fillId="0" borderId="0" xfId="0" applyFont="1" applyBorder="1" applyAlignment="1">
      <alignment horizontal="center" vertical="center"/>
    </xf>
    <xf numFmtId="0" fontId="2" fillId="0" borderId="0" xfId="0" applyFont="1" applyBorder="1" applyAlignment="1">
      <alignment horizontal="center"/>
    </xf>
    <xf numFmtId="0" fontId="7" fillId="0" borderId="5" xfId="0" applyFont="1" applyBorder="1" applyAlignment="1">
      <alignment horizontal="left"/>
    </xf>
    <xf numFmtId="2" fontId="7" fillId="0" borderId="5" xfId="0" applyNumberFormat="1" applyFont="1" applyBorder="1"/>
    <xf numFmtId="0" fontId="4" fillId="0" borderId="5" xfId="0" applyFont="1" applyBorder="1"/>
    <xf numFmtId="2" fontId="4" fillId="0" borderId="5" xfId="0" applyNumberFormat="1" applyFont="1" applyBorder="1"/>
    <xf numFmtId="1" fontId="7" fillId="0" borderId="5" xfId="0" applyNumberFormat="1" applyFont="1" applyBorder="1"/>
    <xf numFmtId="0" fontId="7" fillId="0" borderId="3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4"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7" fillId="0" borderId="31" xfId="0" applyFont="1" applyBorder="1" applyAlignment="1">
      <alignment horizontal="left" vertical="center" wrapText="1"/>
    </xf>
    <xf numFmtId="169" fontId="7" fillId="0" borderId="35" xfId="0" applyNumberFormat="1" applyFont="1" applyBorder="1" applyAlignment="1">
      <alignment horizontal="center"/>
    </xf>
    <xf numFmtId="169" fontId="7" fillId="0" borderId="37" xfId="0" applyNumberFormat="1" applyFont="1" applyBorder="1" applyAlignment="1">
      <alignment horizontal="center"/>
    </xf>
    <xf numFmtId="169" fontId="7" fillId="0" borderId="36" xfId="0" applyNumberFormat="1"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11" fillId="0" borderId="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center"/>
    </xf>
    <xf numFmtId="0" fontId="4" fillId="0" borderId="35" xfId="0" applyFont="1" applyBorder="1" applyAlignment="1">
      <alignment horizontal="center"/>
    </xf>
    <xf numFmtId="0" fontId="7" fillId="0" borderId="37" xfId="0" applyFont="1" applyBorder="1" applyAlignment="1">
      <alignment horizontal="center"/>
    </xf>
    <xf numFmtId="0" fontId="7" fillId="0" borderId="36" xfId="0" applyFont="1" applyBorder="1" applyAlignment="1">
      <alignment horizontal="center"/>
    </xf>
    <xf numFmtId="164" fontId="7" fillId="0" borderId="8" xfId="0" applyNumberFormat="1" applyFont="1" applyBorder="1" applyAlignment="1">
      <alignment vertical="center"/>
    </xf>
    <xf numFmtId="164" fontId="7" fillId="0" borderId="24" xfId="0" applyNumberFormat="1" applyFont="1" applyBorder="1" applyAlignment="1">
      <alignment vertical="center"/>
    </xf>
    <xf numFmtId="164" fontId="7" fillId="0" borderId="25" xfId="0" applyNumberFormat="1" applyFont="1" applyBorder="1" applyAlignment="1">
      <alignment vertical="center"/>
    </xf>
    <xf numFmtId="1" fontId="7" fillId="0" borderId="8" xfId="0" applyNumberFormat="1" applyFont="1" applyBorder="1" applyAlignment="1">
      <alignment horizontal="right" vertical="center" indent="1"/>
    </xf>
    <xf numFmtId="1" fontId="7" fillId="0" borderId="24" xfId="0" applyNumberFormat="1" applyFont="1" applyBorder="1" applyAlignment="1">
      <alignment horizontal="right" vertical="center" indent="1"/>
    </xf>
    <xf numFmtId="1" fontId="7" fillId="0" borderId="25" xfId="0" applyNumberFormat="1" applyFont="1" applyBorder="1" applyAlignment="1">
      <alignment horizontal="right" vertical="center" indent="1"/>
    </xf>
    <xf numFmtId="0" fontId="2" fillId="0" borderId="28" xfId="0" applyFont="1" applyBorder="1" applyAlignment="1">
      <alignment horizontal="center"/>
    </xf>
    <xf numFmtId="0" fontId="4" fillId="0" borderId="28"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6" fillId="3" borderId="35" xfId="0" applyFont="1" applyFill="1" applyBorder="1" applyAlignment="1">
      <alignment horizontal="left"/>
    </xf>
    <xf numFmtId="0" fontId="6" fillId="3" borderId="36" xfId="0" applyFont="1" applyFill="1" applyBorder="1" applyAlignment="1">
      <alignment horizontal="left"/>
    </xf>
    <xf numFmtId="0" fontId="6" fillId="3" borderId="35" xfId="0" applyFont="1" applyFill="1" applyBorder="1" applyAlignment="1">
      <alignment horizontal="center"/>
    </xf>
    <xf numFmtId="0" fontId="6" fillId="3" borderId="37" xfId="0" applyFont="1" applyFill="1" applyBorder="1" applyAlignment="1">
      <alignment horizontal="center"/>
    </xf>
    <xf numFmtId="0" fontId="6" fillId="3" borderId="36" xfId="0" applyFont="1" applyFill="1" applyBorder="1" applyAlignment="1">
      <alignment horizontal="center"/>
    </xf>
    <xf numFmtId="0" fontId="6" fillId="3" borderId="35" xfId="0" applyFont="1" applyFill="1" applyBorder="1" applyAlignment="1">
      <alignment horizontal="right"/>
    </xf>
    <xf numFmtId="0" fontId="6" fillId="3" borderId="36" xfId="0" applyFont="1" applyFill="1" applyBorder="1" applyAlignment="1">
      <alignment horizontal="right"/>
    </xf>
    <xf numFmtId="0" fontId="6" fillId="3" borderId="0" xfId="0" applyFont="1" applyFill="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cellXfs>
  <cellStyles count="14">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25400</xdr:rowOff>
    </xdr:from>
    <xdr:to>
      <xdr:col>7</xdr:col>
      <xdr:colOff>315404</xdr:colOff>
      <xdr:row>4</xdr:row>
      <xdr:rowOff>191000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225800" y="254000"/>
          <a:ext cx="4506404"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838200</xdr:colOff>
      <xdr:row>0</xdr:row>
      <xdr:rowOff>25400</xdr:rowOff>
    </xdr:from>
    <xdr:to>
      <xdr:col>0</xdr:col>
      <xdr:colOff>1918200</xdr:colOff>
      <xdr:row>5</xdr:row>
      <xdr:rowOff>152900</xdr:rowOff>
    </xdr:to>
    <xdr:pic>
      <xdr:nvPicPr>
        <xdr:cNvPr id="2" name="Image 1"/>
        <xdr:cNvPicPr>
          <a:picLocks noChangeAspect="1"/>
        </xdr:cNvPicPr>
      </xdr:nvPicPr>
      <xdr:blipFill>
        <a:blip xmlns:r="http://schemas.openxmlformats.org/officeDocument/2006/relationships" r:embed="rId2"/>
        <a:stretch>
          <a:fillRect/>
        </a:stretch>
      </xdr:blipFill>
      <xdr:spPr>
        <a:xfrm>
          <a:off x="838200" y="254000"/>
          <a:ext cx="1080000" cy="1080000"/>
        </a:xfrm>
        <a:prstGeom prst="rect">
          <a:avLst/>
        </a:prstGeom>
      </xdr:spPr>
    </xdr:pic>
    <xdr:clientData/>
  </xdr:twoCellAnchor>
  <xdr:twoCellAnchor editAs="oneCell">
    <xdr:from>
      <xdr:col>8</xdr:col>
      <xdr:colOff>355600</xdr:colOff>
      <xdr:row>0</xdr:row>
      <xdr:rowOff>101600</xdr:rowOff>
    </xdr:from>
    <xdr:to>
      <xdr:col>9</xdr:col>
      <xdr:colOff>380330</xdr:colOff>
      <xdr:row>6</xdr:row>
      <xdr:rowOff>38600</xdr:rowOff>
    </xdr:to>
    <xdr:pic>
      <xdr:nvPicPr>
        <xdr:cNvPr id="1025" name="Picture 1" descr="ite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24700" y="330200"/>
          <a:ext cx="93913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95"/>
  <sheetViews>
    <sheetView tabSelected="1" workbookViewId="0">
      <selection activeCell="D28" sqref="D28"/>
    </sheetView>
  </sheetViews>
  <sheetFormatPr baseColWidth="10" defaultColWidth="11.5" defaultRowHeight="15" x14ac:dyDescent="0"/>
  <cols>
    <col min="1" max="1" width="46.1640625" style="1" customWidth="1"/>
    <col min="2" max="2" width="9.1640625" style="1" customWidth="1"/>
    <col min="3" max="3" width="8" style="1" customWidth="1"/>
    <col min="4" max="4" width="8.6640625" style="1" customWidth="1"/>
    <col min="5" max="5" width="13.83203125" style="1" customWidth="1"/>
    <col min="6" max="6" width="7.6640625" style="1" customWidth="1"/>
    <col min="7" max="7" width="10.5" style="1" customWidth="1"/>
    <col min="8" max="8" width="9.6640625" style="1" customWidth="1"/>
    <col min="9" max="10" width="12" style="20" customWidth="1"/>
    <col min="11" max="11" width="11.5" style="2" customWidth="1"/>
    <col min="12" max="12" width="11.5" style="73" customWidth="1"/>
    <col min="13" max="16384" width="11.5" style="8"/>
  </cols>
  <sheetData>
    <row r="1" spans="1:12">
      <c r="A1" s="4"/>
      <c r="B1" s="4"/>
      <c r="C1" s="4"/>
      <c r="D1" s="4"/>
      <c r="E1" s="4"/>
      <c r="F1" s="4"/>
      <c r="G1" s="4"/>
      <c r="H1" s="4"/>
      <c r="I1" s="5"/>
      <c r="J1" s="5"/>
      <c r="K1" s="6"/>
    </row>
    <row r="2" spans="1:12">
      <c r="A2" s="4"/>
      <c r="B2" s="4"/>
      <c r="C2" s="4"/>
      <c r="D2" s="4"/>
      <c r="E2" s="4"/>
      <c r="F2" s="4"/>
      <c r="G2" s="4"/>
      <c r="H2" s="4"/>
      <c r="I2" s="5"/>
      <c r="J2" s="5"/>
      <c r="K2" s="6"/>
    </row>
    <row r="3" spans="1:12">
      <c r="A3" s="4"/>
      <c r="B3" s="4"/>
      <c r="C3" s="4"/>
      <c r="D3" s="4"/>
      <c r="E3" s="4"/>
      <c r="F3" s="4"/>
      <c r="G3" s="4"/>
      <c r="H3" s="4"/>
      <c r="I3" s="5"/>
      <c r="J3" s="5"/>
      <c r="K3" s="6"/>
    </row>
    <row r="4" spans="1:12">
      <c r="A4" s="4"/>
      <c r="B4" s="4"/>
      <c r="C4" s="4"/>
      <c r="D4" s="4"/>
      <c r="E4" s="4"/>
      <c r="F4" s="4"/>
      <c r="G4" s="4"/>
      <c r="H4" s="4"/>
      <c r="I4" s="5"/>
      <c r="J4" s="5"/>
      <c r="K4" s="6"/>
    </row>
    <row r="5" spans="1:12">
      <c r="A5" s="4"/>
      <c r="B5" s="4"/>
      <c r="C5" s="4"/>
      <c r="D5" s="4"/>
      <c r="E5" s="4"/>
      <c r="F5" s="4"/>
      <c r="G5" s="4"/>
      <c r="H5" s="4"/>
      <c r="I5" s="5"/>
      <c r="J5" s="5"/>
      <c r="K5" s="6"/>
    </row>
    <row r="6" spans="1:12" ht="16" thickBot="1">
      <c r="A6" s="4"/>
      <c r="B6" s="4"/>
      <c r="C6" s="4"/>
      <c r="D6" s="4"/>
      <c r="E6" s="4"/>
      <c r="F6" s="4"/>
      <c r="G6" s="4"/>
      <c r="H6" s="4"/>
      <c r="I6" s="5"/>
      <c r="J6" s="5"/>
      <c r="K6" s="6"/>
    </row>
    <row r="7" spans="1:12" s="9" customFormat="1" ht="32" customHeight="1" thickTop="1" thickBot="1">
      <c r="A7" s="152" t="s">
        <v>41</v>
      </c>
      <c r="B7" s="153"/>
      <c r="C7" s="154" t="s">
        <v>78</v>
      </c>
      <c r="D7" s="154"/>
      <c r="E7" s="147" t="s">
        <v>79</v>
      </c>
      <c r="F7" s="148"/>
      <c r="G7" s="149"/>
      <c r="H7" s="150"/>
      <c r="I7" s="150"/>
      <c r="J7" s="150"/>
      <c r="K7" s="151"/>
      <c r="L7" s="94"/>
    </row>
    <row r="8" spans="1:12" s="9" customFormat="1" ht="32" customHeight="1" thickTop="1" thickBot="1">
      <c r="A8" s="152" t="s">
        <v>65</v>
      </c>
      <c r="B8" s="153"/>
      <c r="C8" s="3"/>
      <c r="D8" s="3"/>
      <c r="E8" s="147" t="s">
        <v>80</v>
      </c>
      <c r="F8" s="148"/>
      <c r="G8" s="149"/>
      <c r="H8" s="150"/>
      <c r="I8" s="150"/>
      <c r="J8" s="150"/>
      <c r="K8" s="151"/>
      <c r="L8" s="94"/>
    </row>
    <row r="9" spans="1:12" s="9" customFormat="1" ht="32" customHeight="1" thickTop="1" thickBot="1">
      <c r="A9" s="152" t="s">
        <v>66</v>
      </c>
      <c r="B9" s="153"/>
      <c r="C9" s="3"/>
      <c r="D9" s="3"/>
      <c r="E9" s="147" t="s">
        <v>81</v>
      </c>
      <c r="F9" s="148"/>
      <c r="G9" s="149"/>
      <c r="H9" s="150"/>
      <c r="I9" s="150"/>
      <c r="J9" s="150"/>
      <c r="K9" s="151"/>
      <c r="L9" s="94"/>
    </row>
    <row r="10" spans="1:12" s="9" customFormat="1" ht="32" customHeight="1" thickTop="1" thickBot="1">
      <c r="A10" s="3" t="s">
        <v>67</v>
      </c>
      <c r="B10" s="3"/>
      <c r="C10" s="3"/>
      <c r="D10" s="3"/>
      <c r="E10" s="147" t="s">
        <v>82</v>
      </c>
      <c r="F10" s="148"/>
      <c r="G10" s="149"/>
      <c r="H10" s="150"/>
      <c r="I10" s="150"/>
      <c r="J10" s="150"/>
      <c r="K10" s="151"/>
      <c r="L10" s="94"/>
    </row>
    <row r="11" spans="1:12" ht="17" thickTop="1" thickBot="1">
      <c r="A11" s="4" t="s">
        <v>67</v>
      </c>
      <c r="B11" s="4"/>
      <c r="C11" s="4"/>
      <c r="D11" s="4"/>
      <c r="E11" s="4"/>
      <c r="F11" s="10"/>
      <c r="G11" s="4"/>
      <c r="H11" s="4"/>
      <c r="I11" s="5"/>
      <c r="J11" s="5"/>
      <c r="K11" s="6"/>
    </row>
    <row r="12" spans="1:12" ht="17.25" customHeight="1" thickTop="1">
      <c r="A12" s="76"/>
      <c r="B12" s="77"/>
      <c r="C12" s="77"/>
      <c r="D12" s="77"/>
      <c r="E12" s="77"/>
      <c r="F12" s="77"/>
      <c r="G12" s="77"/>
      <c r="H12" s="77"/>
      <c r="I12" s="78"/>
      <c r="J12" s="78"/>
      <c r="K12" s="79"/>
    </row>
    <row r="13" spans="1:12" s="11" customFormat="1" ht="21.75" customHeight="1">
      <c r="A13" s="113" t="s">
        <v>71</v>
      </c>
      <c r="B13" s="114"/>
      <c r="C13" s="114"/>
      <c r="D13" s="114"/>
      <c r="E13" s="114"/>
      <c r="F13" s="114"/>
      <c r="G13" s="114"/>
      <c r="H13" s="114"/>
      <c r="I13" s="114"/>
      <c r="J13" s="114"/>
      <c r="K13" s="115"/>
      <c r="L13" s="95"/>
    </row>
    <row r="14" spans="1:12" ht="16" thickBot="1">
      <c r="A14" s="80"/>
      <c r="B14" s="81"/>
      <c r="C14" s="81"/>
      <c r="D14" s="81"/>
      <c r="E14" s="81"/>
      <c r="F14" s="81"/>
      <c r="G14" s="81"/>
      <c r="H14" s="81"/>
      <c r="I14" s="82"/>
      <c r="J14" s="82"/>
      <c r="K14" s="83"/>
    </row>
    <row r="15" spans="1:12" s="15" customFormat="1" ht="17" thickTop="1" thickBot="1">
      <c r="A15" s="12"/>
      <c r="B15" s="12"/>
      <c r="C15" s="12"/>
      <c r="D15" s="12"/>
      <c r="E15" s="12"/>
      <c r="F15" s="12"/>
      <c r="G15" s="12"/>
      <c r="H15" s="12"/>
      <c r="I15" s="13"/>
      <c r="J15" s="13"/>
      <c r="K15" s="14"/>
      <c r="L15" s="96"/>
    </row>
    <row r="16" spans="1:12" ht="17" thickTop="1" thickBot="1">
      <c r="A16" s="84" t="s">
        <v>75</v>
      </c>
      <c r="B16" s="122" t="s">
        <v>67</v>
      </c>
      <c r="C16" s="123"/>
      <c r="D16" s="124"/>
      <c r="E16" s="17"/>
      <c r="F16" s="8"/>
      <c r="G16" s="8" t="s">
        <v>67</v>
      </c>
      <c r="H16" s="8"/>
      <c r="I16" s="18"/>
      <c r="J16" s="18"/>
      <c r="K16" s="7"/>
    </row>
    <row r="17" spans="1:13" ht="17" thickTop="1" thickBot="1">
      <c r="A17" s="84" t="s">
        <v>76</v>
      </c>
      <c r="B17" s="122"/>
      <c r="C17" s="123"/>
      <c r="D17" s="124"/>
      <c r="E17" s="17"/>
      <c r="F17" s="8"/>
      <c r="G17" s="8"/>
      <c r="H17" s="8"/>
      <c r="I17" s="18"/>
      <c r="J17" s="18"/>
      <c r="K17" s="7"/>
    </row>
    <row r="18" spans="1:13" ht="17" thickTop="1" thickBot="1">
      <c r="A18" s="84" t="s">
        <v>77</v>
      </c>
      <c r="B18" s="122"/>
      <c r="C18" s="123"/>
      <c r="D18" s="124"/>
      <c r="E18" s="19"/>
      <c r="F18" s="8"/>
      <c r="G18" s="8"/>
      <c r="H18" s="8"/>
      <c r="I18" s="19"/>
      <c r="J18" s="19"/>
      <c r="K18" s="7"/>
    </row>
    <row r="19" spans="1:13" ht="17" thickTop="1" thickBot="1"/>
    <row r="20" spans="1:13" ht="31" thickTop="1">
      <c r="A20" s="30" t="s">
        <v>0</v>
      </c>
      <c r="B20" s="31" t="s">
        <v>1</v>
      </c>
      <c r="C20" s="31" t="s">
        <v>2</v>
      </c>
      <c r="D20" s="31" t="s">
        <v>3</v>
      </c>
      <c r="E20" s="32" t="s">
        <v>57</v>
      </c>
      <c r="F20" s="32" t="s">
        <v>90</v>
      </c>
      <c r="G20" s="32" t="s">
        <v>4</v>
      </c>
      <c r="H20" s="32" t="s">
        <v>5</v>
      </c>
      <c r="I20" s="33" t="s">
        <v>3</v>
      </c>
      <c r="J20" s="99"/>
      <c r="K20" s="72"/>
      <c r="L20" s="72" t="s">
        <v>63</v>
      </c>
    </row>
    <row r="21" spans="1:13">
      <c r="A21" s="34" t="s">
        <v>89</v>
      </c>
      <c r="B21" s="35">
        <v>5.5</v>
      </c>
      <c r="C21" s="16">
        <v>0</v>
      </c>
      <c r="D21" s="36">
        <f t="shared" ref="D21:D26" si="0">C21*B21</f>
        <v>0</v>
      </c>
      <c r="E21" s="36" t="s">
        <v>58</v>
      </c>
      <c r="F21" s="37">
        <f>C21</f>
        <v>0</v>
      </c>
      <c r="G21" s="16">
        <v>0</v>
      </c>
      <c r="H21" s="38">
        <v>61</v>
      </c>
      <c r="I21" s="39">
        <f>H21*G21</f>
        <v>0</v>
      </c>
      <c r="J21" s="100"/>
      <c r="K21" s="8"/>
      <c r="L21" s="8">
        <v>7</v>
      </c>
      <c r="M21" s="8">
        <f>SUM(L21-C21)</f>
        <v>7</v>
      </c>
    </row>
    <row r="22" spans="1:13">
      <c r="A22" s="34" t="s">
        <v>31</v>
      </c>
      <c r="B22" s="35">
        <v>0.4</v>
      </c>
      <c r="C22" s="16">
        <v>0</v>
      </c>
      <c r="D22" s="36">
        <f t="shared" si="0"/>
        <v>0</v>
      </c>
      <c r="E22" s="36" t="s">
        <v>59</v>
      </c>
      <c r="F22" s="37">
        <f>ROUNDUP(C22/15,0)</f>
        <v>0</v>
      </c>
      <c r="G22" s="16">
        <v>0</v>
      </c>
      <c r="H22" s="38">
        <v>13</v>
      </c>
      <c r="I22" s="39">
        <f t="shared" ref="I22:I54" si="1">H22*G22</f>
        <v>0</v>
      </c>
      <c r="J22" s="100"/>
      <c r="K22" s="8"/>
      <c r="L22" s="8">
        <v>180</v>
      </c>
      <c r="M22" s="8">
        <f t="shared" ref="M22:M65" si="2">SUM(L22-C22)</f>
        <v>180</v>
      </c>
    </row>
    <row r="23" spans="1:13">
      <c r="A23" s="34" t="s">
        <v>30</v>
      </c>
      <c r="B23" s="35">
        <v>0.15</v>
      </c>
      <c r="C23" s="16">
        <v>0</v>
      </c>
      <c r="D23" s="36">
        <f t="shared" si="0"/>
        <v>0</v>
      </c>
      <c r="E23" s="36" t="s">
        <v>60</v>
      </c>
      <c r="F23" s="37">
        <f>ROUNDUP(C23/40,0)</f>
        <v>0</v>
      </c>
      <c r="G23" s="16">
        <v>0</v>
      </c>
      <c r="H23" s="38">
        <v>4.5999999999999996</v>
      </c>
      <c r="I23" s="39">
        <f t="shared" si="1"/>
        <v>0</v>
      </c>
      <c r="J23" s="100"/>
      <c r="K23" s="8"/>
      <c r="L23" s="8">
        <v>320</v>
      </c>
      <c r="M23" s="8">
        <f t="shared" si="2"/>
        <v>320</v>
      </c>
    </row>
    <row r="24" spans="1:13">
      <c r="A24" s="34" t="s">
        <v>29</v>
      </c>
      <c r="B24" s="35">
        <v>0.15</v>
      </c>
      <c r="C24" s="16">
        <v>0</v>
      </c>
      <c r="D24" s="36">
        <f t="shared" si="0"/>
        <v>0</v>
      </c>
      <c r="E24" s="36" t="s">
        <v>60</v>
      </c>
      <c r="F24" s="37">
        <f>ROUNDUP(C24/35,0)</f>
        <v>0</v>
      </c>
      <c r="G24" s="16">
        <v>0</v>
      </c>
      <c r="H24" s="38">
        <v>4.8</v>
      </c>
      <c r="I24" s="39">
        <f t="shared" si="1"/>
        <v>0</v>
      </c>
      <c r="J24" s="100"/>
      <c r="K24" s="8"/>
      <c r="L24" s="8">
        <v>600</v>
      </c>
      <c r="M24" s="8">
        <f t="shared" si="2"/>
        <v>600</v>
      </c>
    </row>
    <row r="25" spans="1:13">
      <c r="A25" s="34" t="s">
        <v>28</v>
      </c>
      <c r="B25" s="35">
        <v>0.15</v>
      </c>
      <c r="C25" s="16">
        <v>0</v>
      </c>
      <c r="D25" s="36">
        <f t="shared" si="0"/>
        <v>0</v>
      </c>
      <c r="E25" s="36" t="s">
        <v>60</v>
      </c>
      <c r="F25" s="37">
        <f>ROUNDUP(C25/50,0)</f>
        <v>0</v>
      </c>
      <c r="G25" s="16">
        <v>0</v>
      </c>
      <c r="H25" s="38">
        <v>3.3</v>
      </c>
      <c r="I25" s="39">
        <f t="shared" si="1"/>
        <v>0</v>
      </c>
      <c r="J25" s="100"/>
      <c r="K25" s="8"/>
      <c r="L25" s="8">
        <v>390</v>
      </c>
      <c r="M25" s="8">
        <f t="shared" si="2"/>
        <v>390</v>
      </c>
    </row>
    <row r="26" spans="1:13">
      <c r="A26" s="34" t="s">
        <v>33</v>
      </c>
      <c r="B26" s="35">
        <v>0.15</v>
      </c>
      <c r="C26" s="16">
        <v>0</v>
      </c>
      <c r="D26" s="36">
        <f t="shared" si="0"/>
        <v>0</v>
      </c>
      <c r="E26" s="36" t="s">
        <v>61</v>
      </c>
      <c r="F26" s="37">
        <f>ROUNDUP(C26/40,0)</f>
        <v>0</v>
      </c>
      <c r="G26" s="16">
        <v>0</v>
      </c>
      <c r="H26" s="38">
        <v>3.2</v>
      </c>
      <c r="I26" s="39">
        <f t="shared" si="1"/>
        <v>0</v>
      </c>
      <c r="J26" s="100"/>
      <c r="K26" s="8"/>
      <c r="L26" s="8">
        <v>267</v>
      </c>
      <c r="M26" s="8">
        <f t="shared" si="2"/>
        <v>267</v>
      </c>
    </row>
    <row r="27" spans="1:13">
      <c r="A27" s="34" t="s">
        <v>27</v>
      </c>
      <c r="B27" s="35">
        <v>0.15</v>
      </c>
      <c r="C27" s="16">
        <v>0</v>
      </c>
      <c r="D27" s="36"/>
      <c r="E27" s="36" t="s">
        <v>61</v>
      </c>
      <c r="F27" s="37">
        <f>ROUNDUP(C27/40,0)</f>
        <v>0</v>
      </c>
      <c r="G27" s="16">
        <v>0</v>
      </c>
      <c r="H27" s="38">
        <v>2.2999999999999998</v>
      </c>
      <c r="I27" s="39">
        <f t="shared" si="1"/>
        <v>0</v>
      </c>
      <c r="J27" s="100"/>
      <c r="K27" s="8"/>
      <c r="L27" s="8">
        <v>240</v>
      </c>
      <c r="M27" s="8">
        <f t="shared" si="2"/>
        <v>240</v>
      </c>
    </row>
    <row r="28" spans="1:13">
      <c r="A28" s="34" t="s">
        <v>26</v>
      </c>
      <c r="B28" s="35">
        <v>0.15</v>
      </c>
      <c r="C28" s="16">
        <v>0</v>
      </c>
      <c r="D28" s="36"/>
      <c r="E28" s="36" t="s">
        <v>60</v>
      </c>
      <c r="F28" s="37">
        <f t="shared" ref="F28:F33" si="3">ROUNDUP(C28/30,0)</f>
        <v>0</v>
      </c>
      <c r="G28" s="16">
        <v>0</v>
      </c>
      <c r="H28" s="38">
        <v>2.5</v>
      </c>
      <c r="I28" s="39">
        <f t="shared" si="1"/>
        <v>0</v>
      </c>
      <c r="J28" s="100"/>
      <c r="K28" s="8"/>
      <c r="L28" s="8">
        <v>360</v>
      </c>
      <c r="M28" s="8">
        <f t="shared" si="2"/>
        <v>360</v>
      </c>
    </row>
    <row r="29" spans="1:13">
      <c r="A29" s="34" t="s">
        <v>25</v>
      </c>
      <c r="B29" s="35">
        <v>0.15</v>
      </c>
      <c r="C29" s="16">
        <v>0</v>
      </c>
      <c r="D29" s="36"/>
      <c r="E29" s="36" t="s">
        <v>60</v>
      </c>
      <c r="F29" s="37">
        <f t="shared" si="3"/>
        <v>0</v>
      </c>
      <c r="G29" s="16">
        <v>0</v>
      </c>
      <c r="H29" s="38">
        <v>2.1</v>
      </c>
      <c r="I29" s="39">
        <f t="shared" si="1"/>
        <v>0</v>
      </c>
      <c r="J29" s="100"/>
      <c r="K29" s="8"/>
      <c r="L29" s="8">
        <v>360</v>
      </c>
      <c r="M29" s="8">
        <f t="shared" si="2"/>
        <v>360</v>
      </c>
    </row>
    <row r="30" spans="1:13">
      <c r="A30" s="34" t="s">
        <v>24</v>
      </c>
      <c r="B30" s="35">
        <v>0.15</v>
      </c>
      <c r="C30" s="16">
        <v>0</v>
      </c>
      <c r="D30" s="36"/>
      <c r="E30" s="36" t="s">
        <v>60</v>
      </c>
      <c r="F30" s="37">
        <f t="shared" si="3"/>
        <v>0</v>
      </c>
      <c r="G30" s="16">
        <v>0</v>
      </c>
      <c r="H30" s="38">
        <v>1.9</v>
      </c>
      <c r="I30" s="39">
        <f t="shared" si="1"/>
        <v>0</v>
      </c>
      <c r="J30" s="100"/>
      <c r="K30" s="8"/>
      <c r="L30" s="8">
        <v>270</v>
      </c>
      <c r="M30" s="8">
        <f t="shared" si="2"/>
        <v>270</v>
      </c>
    </row>
    <row r="31" spans="1:13">
      <c r="A31" s="34" t="s">
        <v>23</v>
      </c>
      <c r="B31" s="35">
        <v>0.15</v>
      </c>
      <c r="C31" s="16">
        <v>0</v>
      </c>
      <c r="D31" s="36">
        <f t="shared" ref="D31:D51" si="4">C31*B31</f>
        <v>0</v>
      </c>
      <c r="E31" s="36" t="s">
        <v>60</v>
      </c>
      <c r="F31" s="37">
        <f t="shared" si="3"/>
        <v>0</v>
      </c>
      <c r="G31" s="16">
        <v>0</v>
      </c>
      <c r="H31" s="38">
        <v>2.2000000000000002</v>
      </c>
      <c r="I31" s="39">
        <f t="shared" si="1"/>
        <v>0</v>
      </c>
      <c r="J31" s="100"/>
      <c r="K31" s="8"/>
      <c r="L31" s="8">
        <v>160</v>
      </c>
      <c r="M31" s="8">
        <f t="shared" si="2"/>
        <v>160</v>
      </c>
    </row>
    <row r="32" spans="1:13">
      <c r="A32" s="34" t="s">
        <v>22</v>
      </c>
      <c r="B32" s="35">
        <v>0.15</v>
      </c>
      <c r="C32" s="16">
        <v>0</v>
      </c>
      <c r="D32" s="36">
        <f t="shared" si="4"/>
        <v>0</v>
      </c>
      <c r="E32" s="36" t="s">
        <v>60</v>
      </c>
      <c r="F32" s="37">
        <f t="shared" si="3"/>
        <v>0</v>
      </c>
      <c r="G32" s="16">
        <v>0</v>
      </c>
      <c r="H32" s="38">
        <v>1</v>
      </c>
      <c r="I32" s="39">
        <f t="shared" si="1"/>
        <v>0</v>
      </c>
      <c r="J32" s="100"/>
      <c r="K32" s="8"/>
      <c r="L32" s="8">
        <v>240</v>
      </c>
      <c r="M32" s="8">
        <f t="shared" si="2"/>
        <v>240</v>
      </c>
    </row>
    <row r="33" spans="1:13">
      <c r="A33" s="34" t="s">
        <v>32</v>
      </c>
      <c r="B33" s="35">
        <v>0.15</v>
      </c>
      <c r="C33" s="16">
        <v>0</v>
      </c>
      <c r="D33" s="36">
        <f t="shared" si="4"/>
        <v>0</v>
      </c>
      <c r="E33" s="36" t="s">
        <v>60</v>
      </c>
      <c r="F33" s="37">
        <f t="shared" si="3"/>
        <v>0</v>
      </c>
      <c r="G33" s="16">
        <v>0</v>
      </c>
      <c r="H33" s="38">
        <v>1</v>
      </c>
      <c r="I33" s="39">
        <f t="shared" si="1"/>
        <v>0</v>
      </c>
      <c r="J33" s="100"/>
      <c r="K33" s="8"/>
      <c r="L33" s="8">
        <v>126</v>
      </c>
      <c r="M33" s="8">
        <f t="shared" si="2"/>
        <v>126</v>
      </c>
    </row>
    <row r="34" spans="1:13">
      <c r="A34" s="34" t="s">
        <v>21</v>
      </c>
      <c r="B34" s="35">
        <v>0.1</v>
      </c>
      <c r="C34" s="40">
        <v>0</v>
      </c>
      <c r="D34" s="36">
        <f t="shared" si="4"/>
        <v>0</v>
      </c>
      <c r="E34" s="137" t="s">
        <v>61</v>
      </c>
      <c r="F34" s="140">
        <f>ROUNDUP(SUM(C34:C42)/200,0)</f>
        <v>0</v>
      </c>
      <c r="G34" s="16">
        <v>0</v>
      </c>
      <c r="H34" s="38">
        <v>0.8</v>
      </c>
      <c r="I34" s="39">
        <f t="shared" si="1"/>
        <v>0</v>
      </c>
      <c r="J34" s="100"/>
      <c r="K34" s="8"/>
      <c r="L34" s="8">
        <v>280</v>
      </c>
      <c r="M34" s="8">
        <f t="shared" si="2"/>
        <v>280</v>
      </c>
    </row>
    <row r="35" spans="1:13">
      <c r="A35" s="34" t="s">
        <v>20</v>
      </c>
      <c r="B35" s="35">
        <v>0.1</v>
      </c>
      <c r="C35" s="40">
        <v>0</v>
      </c>
      <c r="D35" s="36">
        <f t="shared" si="4"/>
        <v>0</v>
      </c>
      <c r="E35" s="138"/>
      <c r="F35" s="141"/>
      <c r="G35" s="16">
        <v>0</v>
      </c>
      <c r="H35" s="38">
        <v>0.5</v>
      </c>
      <c r="I35" s="39">
        <f t="shared" si="1"/>
        <v>0</v>
      </c>
      <c r="J35" s="100"/>
      <c r="K35" s="8"/>
      <c r="L35" s="8">
        <v>240</v>
      </c>
      <c r="M35" s="8">
        <f t="shared" si="2"/>
        <v>240</v>
      </c>
    </row>
    <row r="36" spans="1:13">
      <c r="A36" s="34" t="s">
        <v>19</v>
      </c>
      <c r="B36" s="35">
        <v>0.1</v>
      </c>
      <c r="C36" s="40">
        <v>0</v>
      </c>
      <c r="D36" s="36">
        <f t="shared" si="4"/>
        <v>0</v>
      </c>
      <c r="E36" s="138"/>
      <c r="F36" s="141"/>
      <c r="G36" s="16">
        <v>0</v>
      </c>
      <c r="H36" s="38">
        <v>0.8</v>
      </c>
      <c r="I36" s="39">
        <f t="shared" si="1"/>
        <v>0</v>
      </c>
      <c r="J36" s="100"/>
      <c r="K36" s="8"/>
      <c r="L36" s="8">
        <v>620</v>
      </c>
      <c r="M36" s="8">
        <f t="shared" si="2"/>
        <v>620</v>
      </c>
    </row>
    <row r="37" spans="1:13">
      <c r="A37" s="34" t="s">
        <v>18</v>
      </c>
      <c r="B37" s="35">
        <v>0.1</v>
      </c>
      <c r="C37" s="40">
        <v>0</v>
      </c>
      <c r="D37" s="36">
        <f t="shared" si="4"/>
        <v>0</v>
      </c>
      <c r="E37" s="138"/>
      <c r="F37" s="141"/>
      <c r="G37" s="16">
        <v>0</v>
      </c>
      <c r="H37" s="38">
        <v>1.2</v>
      </c>
      <c r="I37" s="39">
        <f t="shared" si="1"/>
        <v>0</v>
      </c>
      <c r="J37" s="100"/>
      <c r="K37" s="8"/>
      <c r="L37" s="8">
        <v>450</v>
      </c>
      <c r="M37" s="8">
        <f t="shared" si="2"/>
        <v>450</v>
      </c>
    </row>
    <row r="38" spans="1:13">
      <c r="A38" s="34" t="s">
        <v>17</v>
      </c>
      <c r="B38" s="35">
        <v>0.1</v>
      </c>
      <c r="C38" s="40">
        <v>0</v>
      </c>
      <c r="D38" s="36">
        <f t="shared" si="4"/>
        <v>0</v>
      </c>
      <c r="E38" s="138"/>
      <c r="F38" s="141"/>
      <c r="G38" s="16">
        <v>0</v>
      </c>
      <c r="H38" s="38">
        <v>0.8</v>
      </c>
      <c r="I38" s="39">
        <f t="shared" si="1"/>
        <v>0</v>
      </c>
      <c r="J38" s="100"/>
      <c r="K38" s="8"/>
      <c r="L38" s="8">
        <v>40</v>
      </c>
      <c r="M38" s="8">
        <f t="shared" si="2"/>
        <v>40</v>
      </c>
    </row>
    <row r="39" spans="1:13">
      <c r="A39" s="34" t="s">
        <v>16</v>
      </c>
      <c r="B39" s="35">
        <v>0.1</v>
      </c>
      <c r="C39" s="40">
        <v>0</v>
      </c>
      <c r="D39" s="36">
        <f t="shared" si="4"/>
        <v>0</v>
      </c>
      <c r="E39" s="138"/>
      <c r="F39" s="141"/>
      <c r="G39" s="16">
        <v>0</v>
      </c>
      <c r="H39" s="38">
        <v>1.2</v>
      </c>
      <c r="I39" s="39">
        <f t="shared" si="1"/>
        <v>0</v>
      </c>
      <c r="J39" s="100"/>
      <c r="K39" s="8"/>
      <c r="L39" s="8">
        <v>200</v>
      </c>
      <c r="M39" s="8">
        <f t="shared" si="2"/>
        <v>200</v>
      </c>
    </row>
    <row r="40" spans="1:13">
      <c r="A40" s="34" t="s">
        <v>15</v>
      </c>
      <c r="B40" s="35">
        <v>0.1</v>
      </c>
      <c r="C40" s="40">
        <v>0</v>
      </c>
      <c r="D40" s="36">
        <f t="shared" si="4"/>
        <v>0</v>
      </c>
      <c r="E40" s="138"/>
      <c r="F40" s="141"/>
      <c r="G40" s="16">
        <v>0</v>
      </c>
      <c r="H40" s="38">
        <v>0.8</v>
      </c>
      <c r="I40" s="39">
        <f t="shared" si="1"/>
        <v>0</v>
      </c>
      <c r="J40" s="100"/>
      <c r="K40" s="8"/>
      <c r="L40" s="8">
        <v>310</v>
      </c>
      <c r="M40" s="8">
        <f t="shared" si="2"/>
        <v>310</v>
      </c>
    </row>
    <row r="41" spans="1:13" ht="15" hidden="1" customHeight="1">
      <c r="A41" s="34" t="s">
        <v>35</v>
      </c>
      <c r="B41" s="35">
        <v>0.1</v>
      </c>
      <c r="C41" s="16"/>
      <c r="D41" s="36">
        <f t="shared" si="4"/>
        <v>0</v>
      </c>
      <c r="E41" s="138"/>
      <c r="F41" s="141"/>
      <c r="G41" s="16"/>
      <c r="H41" s="38">
        <v>0.8</v>
      </c>
      <c r="I41" s="39">
        <f t="shared" si="1"/>
        <v>0</v>
      </c>
      <c r="J41" s="100"/>
      <c r="K41" s="8"/>
      <c r="L41" s="8"/>
      <c r="M41" s="8">
        <f t="shared" si="2"/>
        <v>0</v>
      </c>
    </row>
    <row r="42" spans="1:13" ht="15" hidden="1" customHeight="1">
      <c r="A42" s="34" t="s">
        <v>14</v>
      </c>
      <c r="B42" s="35">
        <v>0.1</v>
      </c>
      <c r="C42" s="16"/>
      <c r="D42" s="36">
        <f t="shared" si="4"/>
        <v>0</v>
      </c>
      <c r="E42" s="139"/>
      <c r="F42" s="142"/>
      <c r="G42" s="16"/>
      <c r="H42" s="38">
        <v>1.2</v>
      </c>
      <c r="I42" s="39">
        <f t="shared" si="1"/>
        <v>0</v>
      </c>
      <c r="J42" s="100"/>
      <c r="K42" s="8"/>
      <c r="L42" s="8"/>
      <c r="M42" s="8">
        <f t="shared" si="2"/>
        <v>0</v>
      </c>
    </row>
    <row r="43" spans="1:13" ht="15" hidden="1" customHeight="1">
      <c r="A43" s="34" t="s">
        <v>13</v>
      </c>
      <c r="B43" s="35">
        <v>0.3</v>
      </c>
      <c r="C43" s="16"/>
      <c r="D43" s="36">
        <f t="shared" si="4"/>
        <v>0</v>
      </c>
      <c r="E43" s="36"/>
      <c r="F43" s="37"/>
      <c r="G43" s="16"/>
      <c r="H43" s="38">
        <v>2.2999999999999998</v>
      </c>
      <c r="I43" s="39">
        <f t="shared" si="1"/>
        <v>0</v>
      </c>
      <c r="J43" s="100"/>
      <c r="K43" s="8"/>
      <c r="L43" s="8"/>
      <c r="M43" s="8">
        <f t="shared" si="2"/>
        <v>0</v>
      </c>
    </row>
    <row r="44" spans="1:13" ht="15" hidden="1" customHeight="1">
      <c r="A44" s="34" t="s">
        <v>12</v>
      </c>
      <c r="B44" s="35">
        <v>0.6</v>
      </c>
      <c r="C44" s="16"/>
      <c r="D44" s="36">
        <f t="shared" si="4"/>
        <v>0</v>
      </c>
      <c r="E44" s="36"/>
      <c r="F44" s="37"/>
      <c r="G44" s="16"/>
      <c r="H44" s="38"/>
      <c r="I44" s="39">
        <f t="shared" si="1"/>
        <v>0</v>
      </c>
      <c r="J44" s="100"/>
      <c r="K44" s="8"/>
      <c r="L44" s="8"/>
      <c r="M44" s="8">
        <f t="shared" si="2"/>
        <v>0</v>
      </c>
    </row>
    <row r="45" spans="1:13" ht="15" hidden="1" customHeight="1">
      <c r="A45" s="34" t="s">
        <v>11</v>
      </c>
      <c r="B45" s="35">
        <v>0.3</v>
      </c>
      <c r="C45" s="16"/>
      <c r="D45" s="36">
        <f t="shared" si="4"/>
        <v>0</v>
      </c>
      <c r="E45" s="36"/>
      <c r="F45" s="37"/>
      <c r="G45" s="16"/>
      <c r="H45" s="38">
        <v>1</v>
      </c>
      <c r="I45" s="39">
        <f t="shared" si="1"/>
        <v>0</v>
      </c>
      <c r="J45" s="100"/>
      <c r="K45" s="8"/>
      <c r="L45" s="8"/>
      <c r="M45" s="8">
        <f t="shared" si="2"/>
        <v>0</v>
      </c>
    </row>
    <row r="46" spans="1:13">
      <c r="A46" s="34" t="s">
        <v>10</v>
      </c>
      <c r="B46" s="35">
        <v>0.35</v>
      </c>
      <c r="C46" s="16">
        <v>0</v>
      </c>
      <c r="D46" s="36">
        <f t="shared" si="4"/>
        <v>0</v>
      </c>
      <c r="E46" s="36"/>
      <c r="F46" s="37"/>
      <c r="G46" s="16">
        <v>0</v>
      </c>
      <c r="H46" s="38">
        <v>6</v>
      </c>
      <c r="I46" s="39">
        <f t="shared" si="1"/>
        <v>0</v>
      </c>
      <c r="J46" s="100"/>
      <c r="K46" s="8"/>
      <c r="L46" s="8">
        <v>6</v>
      </c>
      <c r="M46" s="8">
        <f t="shared" si="2"/>
        <v>6</v>
      </c>
    </row>
    <row r="47" spans="1:13">
      <c r="A47" s="34" t="s">
        <v>9</v>
      </c>
      <c r="B47" s="35">
        <v>0.15</v>
      </c>
      <c r="C47" s="16">
        <v>0</v>
      </c>
      <c r="D47" s="36">
        <f t="shared" si="4"/>
        <v>0</v>
      </c>
      <c r="E47" s="36"/>
      <c r="F47" s="37"/>
      <c r="G47" s="16">
        <v>0</v>
      </c>
      <c r="H47" s="38">
        <v>9</v>
      </c>
      <c r="I47" s="39">
        <f t="shared" si="1"/>
        <v>0</v>
      </c>
      <c r="J47" s="100"/>
      <c r="K47" s="8"/>
      <c r="L47" s="8">
        <v>60</v>
      </c>
      <c r="M47" s="8">
        <f t="shared" si="2"/>
        <v>60</v>
      </c>
    </row>
    <row r="48" spans="1:13">
      <c r="A48" s="34" t="s">
        <v>8</v>
      </c>
      <c r="B48" s="35">
        <v>0.7</v>
      </c>
      <c r="C48" s="16">
        <v>0</v>
      </c>
      <c r="D48" s="36">
        <f t="shared" si="4"/>
        <v>0</v>
      </c>
      <c r="E48" s="36" t="s">
        <v>62</v>
      </c>
      <c r="F48" s="37"/>
      <c r="G48" s="16">
        <v>0</v>
      </c>
      <c r="H48" s="38">
        <v>13</v>
      </c>
      <c r="I48" s="39">
        <f t="shared" si="1"/>
        <v>0</v>
      </c>
      <c r="J48" s="100"/>
      <c r="K48" s="8"/>
      <c r="L48" s="8">
        <v>12</v>
      </c>
      <c r="M48" s="8">
        <f t="shared" si="2"/>
        <v>12</v>
      </c>
    </row>
    <row r="49" spans="1:13">
      <c r="A49" s="34" t="s">
        <v>7</v>
      </c>
      <c r="B49" s="35">
        <v>0.6</v>
      </c>
      <c r="C49" s="16">
        <v>0</v>
      </c>
      <c r="D49" s="36">
        <f t="shared" si="4"/>
        <v>0</v>
      </c>
      <c r="E49" s="36" t="s">
        <v>62</v>
      </c>
      <c r="F49" s="37"/>
      <c r="G49" s="16">
        <v>0</v>
      </c>
      <c r="H49" s="38">
        <v>15</v>
      </c>
      <c r="I49" s="39">
        <f t="shared" si="1"/>
        <v>0</v>
      </c>
      <c r="J49" s="100"/>
      <c r="K49" s="8"/>
      <c r="L49" s="8">
        <v>10</v>
      </c>
      <c r="M49" s="8">
        <f t="shared" si="2"/>
        <v>10</v>
      </c>
    </row>
    <row r="50" spans="1:13">
      <c r="A50" s="34" t="s">
        <v>64</v>
      </c>
      <c r="B50" s="35">
        <v>0.25</v>
      </c>
      <c r="C50" s="16">
        <v>0</v>
      </c>
      <c r="D50" s="36">
        <f t="shared" si="4"/>
        <v>0</v>
      </c>
      <c r="E50" s="36"/>
      <c r="F50" s="37"/>
      <c r="G50" s="16">
        <v>0</v>
      </c>
      <c r="H50" s="38">
        <v>5</v>
      </c>
      <c r="I50" s="39">
        <f t="shared" si="1"/>
        <v>0</v>
      </c>
      <c r="J50" s="100"/>
      <c r="K50" s="8"/>
      <c r="L50" s="8">
        <v>81</v>
      </c>
      <c r="M50" s="8">
        <f t="shared" si="2"/>
        <v>81</v>
      </c>
    </row>
    <row r="51" spans="1:13" ht="15" hidden="1" customHeight="1">
      <c r="A51" s="41" t="s">
        <v>40</v>
      </c>
      <c r="B51" s="42">
        <v>0.55000000000000004</v>
      </c>
      <c r="C51" s="16"/>
      <c r="D51" s="36">
        <f t="shared" si="4"/>
        <v>0</v>
      </c>
      <c r="E51" s="43"/>
      <c r="F51" s="44"/>
      <c r="G51" s="45"/>
      <c r="H51" s="74">
        <v>4.5999999999999996</v>
      </c>
      <c r="I51" s="39">
        <f t="shared" si="1"/>
        <v>0</v>
      </c>
      <c r="J51" s="100"/>
      <c r="K51" s="8"/>
      <c r="L51" s="8"/>
      <c r="M51" s="8">
        <f t="shared" si="2"/>
        <v>0</v>
      </c>
    </row>
    <row r="52" spans="1:13">
      <c r="A52" s="41" t="s">
        <v>36</v>
      </c>
      <c r="B52" s="42">
        <v>0.4</v>
      </c>
      <c r="C52" s="16">
        <v>0</v>
      </c>
      <c r="D52" s="36">
        <f>C52*B52</f>
        <v>0</v>
      </c>
      <c r="E52" s="43" t="s">
        <v>62</v>
      </c>
      <c r="F52" s="44"/>
      <c r="G52" s="45">
        <v>0</v>
      </c>
      <c r="H52" s="74">
        <v>25</v>
      </c>
      <c r="I52" s="39">
        <f t="shared" si="1"/>
        <v>0</v>
      </c>
      <c r="J52" s="100"/>
      <c r="K52" s="8"/>
      <c r="L52" s="8"/>
      <c r="M52" s="8" t="s">
        <v>67</v>
      </c>
    </row>
    <row r="53" spans="1:13">
      <c r="A53" s="41" t="s">
        <v>37</v>
      </c>
      <c r="B53" s="42">
        <v>0.4</v>
      </c>
      <c r="C53" s="16">
        <v>0</v>
      </c>
      <c r="D53" s="46">
        <f>C53*B53</f>
        <v>0</v>
      </c>
      <c r="E53" s="47" t="s">
        <v>62</v>
      </c>
      <c r="F53" s="44"/>
      <c r="G53" s="45">
        <v>0</v>
      </c>
      <c r="H53" s="74">
        <v>25</v>
      </c>
      <c r="I53" s="39">
        <f t="shared" si="1"/>
        <v>0</v>
      </c>
      <c r="J53" s="100"/>
      <c r="K53" s="8"/>
      <c r="L53" s="8"/>
      <c r="M53" s="8" t="s">
        <v>67</v>
      </c>
    </row>
    <row r="54" spans="1:13" ht="16" thickBot="1">
      <c r="A54" s="41" t="s">
        <v>38</v>
      </c>
      <c r="B54" s="42">
        <v>0.4</v>
      </c>
      <c r="C54" s="16">
        <v>0</v>
      </c>
      <c r="D54" s="36">
        <f>C54*B54</f>
        <v>0</v>
      </c>
      <c r="E54" s="43" t="s">
        <v>62</v>
      </c>
      <c r="F54" s="44"/>
      <c r="G54" s="45">
        <v>0</v>
      </c>
      <c r="H54" s="74">
        <v>20</v>
      </c>
      <c r="I54" s="39">
        <f t="shared" si="1"/>
        <v>0</v>
      </c>
      <c r="J54" s="100"/>
      <c r="K54" s="7"/>
      <c r="L54" s="7"/>
      <c r="M54" s="8" t="s">
        <v>67</v>
      </c>
    </row>
    <row r="55" spans="1:13" ht="17" thickTop="1" thickBot="1">
      <c r="A55" s="48" t="s">
        <v>6</v>
      </c>
      <c r="B55" s="49"/>
      <c r="C55" s="50">
        <f>SUM(C21:C54)</f>
        <v>0</v>
      </c>
      <c r="D55" s="51">
        <f>SUM(D21:D54)</f>
        <v>0</v>
      </c>
      <c r="E55" s="51"/>
      <c r="F55" s="51"/>
      <c r="G55" s="50">
        <f>SUM(G21:G54)</f>
        <v>0</v>
      </c>
      <c r="H55" s="52"/>
      <c r="I55" s="53">
        <f>SUM(I21:I54)</f>
        <v>0</v>
      </c>
      <c r="J55" s="100"/>
      <c r="K55" s="7"/>
      <c r="L55" s="7"/>
      <c r="M55" s="8" t="s">
        <v>67</v>
      </c>
    </row>
    <row r="56" spans="1:13" s="25" customFormat="1" ht="25" thickTop="1" thickBot="1">
      <c r="A56" s="21"/>
      <c r="B56" s="21"/>
      <c r="C56" s="22"/>
      <c r="D56" s="23"/>
      <c r="E56" s="23"/>
      <c r="F56" s="23"/>
      <c r="G56" s="22"/>
      <c r="H56" s="24"/>
      <c r="I56" s="23"/>
      <c r="J56" s="23"/>
      <c r="K56" s="26"/>
      <c r="L56" s="26"/>
      <c r="M56" s="8" t="s">
        <v>67</v>
      </c>
    </row>
    <row r="57" spans="1:13" ht="31" thickTop="1">
      <c r="A57" s="30" t="s">
        <v>0</v>
      </c>
      <c r="B57" s="31" t="s">
        <v>1</v>
      </c>
      <c r="C57" s="31" t="s">
        <v>2</v>
      </c>
      <c r="D57" s="31" t="s">
        <v>3</v>
      </c>
      <c r="E57" s="32" t="s">
        <v>57</v>
      </c>
      <c r="F57" s="32" t="s">
        <v>56</v>
      </c>
      <c r="G57" s="32" t="s">
        <v>4</v>
      </c>
      <c r="H57" s="32" t="s">
        <v>5</v>
      </c>
      <c r="I57" s="33" t="s">
        <v>3</v>
      </c>
      <c r="J57" s="99"/>
      <c r="K57" s="7"/>
      <c r="L57" s="7"/>
      <c r="M57" s="8" t="s">
        <v>67</v>
      </c>
    </row>
    <row r="58" spans="1:13">
      <c r="A58" s="34" t="s">
        <v>72</v>
      </c>
      <c r="B58" s="35">
        <v>10</v>
      </c>
      <c r="C58" s="16">
        <v>0</v>
      </c>
      <c r="D58" s="36">
        <f t="shared" ref="D58:D64" si="5">C58*B58</f>
        <v>0</v>
      </c>
      <c r="E58" s="36" t="s">
        <v>67</v>
      </c>
      <c r="F58" s="37" t="s">
        <v>67</v>
      </c>
      <c r="G58" s="16">
        <v>0</v>
      </c>
      <c r="H58" s="38">
        <v>250</v>
      </c>
      <c r="I58" s="39">
        <f>H58*G58</f>
        <v>0</v>
      </c>
      <c r="J58" s="100"/>
      <c r="K58" s="73"/>
      <c r="L58" s="73">
        <v>3</v>
      </c>
      <c r="M58" s="8">
        <f t="shared" si="2"/>
        <v>3</v>
      </c>
    </row>
    <row r="59" spans="1:13">
      <c r="A59" s="34" t="s">
        <v>93</v>
      </c>
      <c r="B59" s="35">
        <v>150</v>
      </c>
      <c r="C59" s="16">
        <v>0</v>
      </c>
      <c r="D59" s="36"/>
      <c r="E59" s="36"/>
      <c r="F59" s="37"/>
      <c r="G59" s="16">
        <v>0</v>
      </c>
      <c r="H59" s="38">
        <v>2500</v>
      </c>
      <c r="I59" s="39"/>
      <c r="J59" s="100"/>
      <c r="K59" s="73"/>
      <c r="L59" s="73">
        <v>1</v>
      </c>
      <c r="M59" s="8">
        <v>1</v>
      </c>
    </row>
    <row r="60" spans="1:13">
      <c r="A60" s="34" t="s">
        <v>94</v>
      </c>
      <c r="B60" s="35">
        <v>100</v>
      </c>
      <c r="C60" s="16">
        <v>0</v>
      </c>
      <c r="D60" s="36"/>
      <c r="E60" s="36"/>
      <c r="F60" s="37"/>
      <c r="G60" s="16">
        <v>0</v>
      </c>
      <c r="H60" s="38">
        <v>1500</v>
      </c>
      <c r="I60" s="39"/>
      <c r="J60" s="100"/>
      <c r="K60" s="73"/>
      <c r="L60" s="73">
        <v>1</v>
      </c>
      <c r="M60" s="8">
        <v>1</v>
      </c>
    </row>
    <row r="61" spans="1:13">
      <c r="A61" s="34" t="s">
        <v>73</v>
      </c>
      <c r="B61" s="35">
        <v>5</v>
      </c>
      <c r="C61" s="16">
        <v>0</v>
      </c>
      <c r="D61" s="36">
        <f t="shared" si="5"/>
        <v>0</v>
      </c>
      <c r="E61" s="36" t="s">
        <v>67</v>
      </c>
      <c r="F61" s="37" t="s">
        <v>67</v>
      </c>
      <c r="G61" s="16">
        <v>0</v>
      </c>
      <c r="H61" s="38">
        <v>25</v>
      </c>
      <c r="I61" s="39">
        <f t="shared" ref="I61:I62" si="6">H61*G61</f>
        <v>0</v>
      </c>
      <c r="J61" s="100"/>
      <c r="K61" s="73"/>
      <c r="L61" s="73">
        <v>80</v>
      </c>
      <c r="M61" s="8">
        <f t="shared" si="2"/>
        <v>80</v>
      </c>
    </row>
    <row r="62" spans="1:13">
      <c r="A62" s="34" t="s">
        <v>74</v>
      </c>
      <c r="B62" s="35">
        <v>10</v>
      </c>
      <c r="C62" s="16">
        <v>0</v>
      </c>
      <c r="D62" s="36">
        <f t="shared" si="5"/>
        <v>0</v>
      </c>
      <c r="E62" s="36" t="s">
        <v>67</v>
      </c>
      <c r="F62" s="37" t="s">
        <v>67</v>
      </c>
      <c r="G62" s="16">
        <v>0</v>
      </c>
      <c r="H62" s="38">
        <v>50</v>
      </c>
      <c r="I62" s="39">
        <f t="shared" si="6"/>
        <v>0</v>
      </c>
      <c r="J62" s="100"/>
      <c r="K62" s="73"/>
      <c r="L62" s="73">
        <v>40</v>
      </c>
      <c r="M62" s="8">
        <f t="shared" si="2"/>
        <v>40</v>
      </c>
    </row>
    <row r="63" spans="1:13">
      <c r="A63" s="34" t="s">
        <v>92</v>
      </c>
      <c r="B63" s="35">
        <v>10</v>
      </c>
      <c r="C63" s="16">
        <v>0</v>
      </c>
      <c r="D63" s="36"/>
      <c r="E63" s="36"/>
      <c r="F63" s="37"/>
      <c r="G63" s="16">
        <v>0</v>
      </c>
      <c r="H63" s="38">
        <v>50</v>
      </c>
      <c r="I63" s="39"/>
      <c r="J63" s="100"/>
      <c r="K63" s="73"/>
      <c r="L63" s="73">
        <v>5</v>
      </c>
      <c r="M63" s="8">
        <f t="shared" si="2"/>
        <v>5</v>
      </c>
    </row>
    <row r="64" spans="1:13">
      <c r="A64" s="34" t="s">
        <v>83</v>
      </c>
      <c r="B64" s="35">
        <v>30</v>
      </c>
      <c r="C64" s="16">
        <v>0</v>
      </c>
      <c r="D64" s="36">
        <f t="shared" si="5"/>
        <v>0</v>
      </c>
      <c r="E64" s="36"/>
      <c r="F64" s="37"/>
      <c r="G64" s="16">
        <v>0</v>
      </c>
      <c r="H64" s="38">
        <v>500</v>
      </c>
      <c r="I64" s="39"/>
      <c r="J64" s="100"/>
      <c r="K64" s="73"/>
      <c r="L64" s="73">
        <v>2</v>
      </c>
      <c r="M64" s="8">
        <f t="shared" si="2"/>
        <v>2</v>
      </c>
    </row>
    <row r="65" spans="1:13" ht="16" thickBot="1">
      <c r="A65" s="34" t="s">
        <v>86</v>
      </c>
      <c r="B65" s="35">
        <v>20</v>
      </c>
      <c r="C65" s="16">
        <v>0</v>
      </c>
      <c r="D65" s="36">
        <f t="shared" ref="D65" si="7">C65*B65</f>
        <v>0</v>
      </c>
      <c r="E65" s="36" t="s">
        <v>67</v>
      </c>
      <c r="F65" s="37" t="s">
        <v>67</v>
      </c>
      <c r="G65" s="16">
        <v>0</v>
      </c>
      <c r="H65" s="38">
        <v>200</v>
      </c>
      <c r="I65" s="39">
        <f t="shared" ref="I65" si="8">H65*G65</f>
        <v>0</v>
      </c>
      <c r="J65" s="100"/>
      <c r="K65" s="73"/>
      <c r="L65" s="73">
        <v>3</v>
      </c>
      <c r="M65" s="8">
        <f t="shared" si="2"/>
        <v>3</v>
      </c>
    </row>
    <row r="66" spans="1:13" ht="17" thickTop="1" thickBot="1">
      <c r="A66" s="48" t="s">
        <v>6</v>
      </c>
      <c r="B66" s="49"/>
      <c r="C66" s="50">
        <f>SUM(C58:C65)</f>
        <v>0</v>
      </c>
      <c r="D66" s="51">
        <f>SUM(D58:D65)</f>
        <v>0</v>
      </c>
      <c r="E66" s="51"/>
      <c r="F66" s="51"/>
      <c r="G66" s="50">
        <f>SUM(G58:G65)</f>
        <v>0</v>
      </c>
      <c r="H66" s="52"/>
      <c r="I66" s="53">
        <f>SUM(I58:I65)</f>
        <v>0</v>
      </c>
      <c r="J66" s="100"/>
      <c r="K66" s="7"/>
    </row>
    <row r="67" spans="1:13" s="25" customFormat="1" ht="24" customHeight="1" thickTop="1" thickBot="1">
      <c r="A67" s="143" t="s">
        <v>95</v>
      </c>
      <c r="B67" s="144"/>
      <c r="C67" s="144"/>
      <c r="D67" s="144"/>
      <c r="E67" s="144"/>
      <c r="F67" s="144"/>
      <c r="G67" s="144"/>
      <c r="H67" s="144"/>
      <c r="I67" s="144"/>
      <c r="J67" s="27"/>
      <c r="K67" s="26"/>
      <c r="L67" s="97"/>
    </row>
    <row r="68" spans="1:13">
      <c r="A68" s="110" t="s">
        <v>87</v>
      </c>
      <c r="B68" s="99"/>
      <c r="C68" s="145" t="s">
        <v>98</v>
      </c>
      <c r="D68" s="146"/>
      <c r="E68" s="8"/>
      <c r="F68" s="54" t="s">
        <v>45</v>
      </c>
      <c r="G68" s="55"/>
      <c r="H68" s="56"/>
      <c r="I68" s="57">
        <f>D55+D66</f>
        <v>0</v>
      </c>
      <c r="J68" s="101"/>
      <c r="K68" s="7"/>
    </row>
    <row r="69" spans="1:13">
      <c r="A69" s="111" t="s">
        <v>34</v>
      </c>
      <c r="B69" s="99"/>
      <c r="C69" s="155" t="s">
        <v>96</v>
      </c>
      <c r="D69" s="156"/>
      <c r="E69" s="8"/>
      <c r="F69" s="58" t="s">
        <v>39</v>
      </c>
      <c r="G69" s="59"/>
      <c r="H69" s="60"/>
      <c r="I69" s="61">
        <f>SUM(25+I68/5)</f>
        <v>25</v>
      </c>
      <c r="J69" s="101"/>
      <c r="K69" s="7"/>
    </row>
    <row r="70" spans="1:13" ht="16" thickBot="1">
      <c r="A70" s="112" t="s">
        <v>88</v>
      </c>
      <c r="B70" s="99"/>
      <c r="C70" s="155" t="s">
        <v>97</v>
      </c>
      <c r="D70" s="156"/>
      <c r="E70" s="8"/>
      <c r="F70" s="58" t="s">
        <v>42</v>
      </c>
      <c r="G70" s="59"/>
      <c r="H70" s="60"/>
      <c r="I70" s="61">
        <f>SUM(I68:I69)</f>
        <v>25</v>
      </c>
      <c r="J70" s="101"/>
      <c r="K70" s="7"/>
    </row>
    <row r="71" spans="1:13" ht="16" thickBot="1">
      <c r="A71" s="8"/>
      <c r="B71" s="8"/>
      <c r="C71" s="157" t="s">
        <v>99</v>
      </c>
      <c r="D71" s="158"/>
      <c r="E71" s="8"/>
      <c r="F71" s="62" t="s">
        <v>43</v>
      </c>
      <c r="G71" s="59"/>
      <c r="H71" s="60"/>
      <c r="I71" s="71" t="s">
        <v>67</v>
      </c>
      <c r="J71" s="102"/>
      <c r="K71" s="7"/>
    </row>
    <row r="72" spans="1:13" ht="18" customHeight="1" thickBot="1">
      <c r="A72" s="63" t="s">
        <v>67</v>
      </c>
      <c r="B72" s="63"/>
      <c r="C72" s="63"/>
      <c r="D72" s="8"/>
      <c r="E72" s="8"/>
      <c r="F72" s="64" t="s">
        <v>44</v>
      </c>
      <c r="G72" s="65"/>
      <c r="H72" s="66"/>
      <c r="I72" s="67"/>
      <c r="J72" s="101"/>
      <c r="K72" s="7"/>
    </row>
    <row r="73" spans="1:13" ht="16" thickBot="1">
      <c r="A73" s="28"/>
      <c r="B73" s="28"/>
      <c r="C73" s="28"/>
    </row>
    <row r="74" spans="1:13" ht="16" thickTop="1">
      <c r="A74" s="8" t="s">
        <v>85</v>
      </c>
      <c r="B74" s="125" t="s">
        <v>67</v>
      </c>
      <c r="C74" s="126"/>
      <c r="D74" s="126"/>
      <c r="E74" s="126"/>
      <c r="F74" s="126"/>
      <c r="G74" s="126"/>
      <c r="H74" s="126"/>
      <c r="I74" s="127"/>
      <c r="J74" s="93"/>
    </row>
    <row r="75" spans="1:13">
      <c r="A75" s="8"/>
      <c r="B75" s="128"/>
      <c r="C75" s="129"/>
      <c r="D75" s="129"/>
      <c r="E75" s="129"/>
      <c r="F75" s="129"/>
      <c r="G75" s="129"/>
      <c r="H75" s="129"/>
      <c r="I75" s="130"/>
      <c r="J75" s="93"/>
    </row>
    <row r="76" spans="1:13">
      <c r="A76" s="8"/>
      <c r="B76" s="128"/>
      <c r="C76" s="129"/>
      <c r="D76" s="129"/>
      <c r="E76" s="129"/>
      <c r="F76" s="129"/>
      <c r="G76" s="129"/>
      <c r="H76" s="129"/>
      <c r="I76" s="130"/>
      <c r="J76" s="93"/>
    </row>
    <row r="77" spans="1:13">
      <c r="A77" s="8"/>
      <c r="B77" s="128"/>
      <c r="C77" s="129"/>
      <c r="D77" s="129"/>
      <c r="E77" s="129"/>
      <c r="F77" s="129"/>
      <c r="G77" s="129"/>
      <c r="H77" s="129"/>
      <c r="I77" s="130"/>
      <c r="J77" s="93"/>
    </row>
    <row r="78" spans="1:13" ht="16" thickBot="1">
      <c r="A78" s="75"/>
      <c r="B78" s="131"/>
      <c r="C78" s="132"/>
      <c r="D78" s="132"/>
      <c r="E78" s="132"/>
      <c r="F78" s="132"/>
      <c r="G78" s="132"/>
      <c r="H78" s="132"/>
      <c r="I78" s="133"/>
      <c r="J78" s="93"/>
    </row>
    <row r="79" spans="1:13" ht="19" customHeight="1" thickTop="1" thickBot="1">
      <c r="A79" s="28"/>
      <c r="B79" s="28"/>
      <c r="C79" s="28"/>
      <c r="G79" s="75"/>
    </row>
    <row r="80" spans="1:13" ht="25" customHeight="1" thickTop="1" thickBot="1">
      <c r="A80" s="134" t="s">
        <v>46</v>
      </c>
      <c r="B80" s="135"/>
      <c r="C80" s="135"/>
      <c r="D80" s="135"/>
      <c r="E80" s="135"/>
      <c r="F80" s="135"/>
      <c r="G80" s="135"/>
      <c r="H80" s="135"/>
      <c r="I80" s="136"/>
      <c r="J80" s="99"/>
      <c r="K80" s="7"/>
    </row>
    <row r="81" spans="1:12" ht="16" thickTop="1">
      <c r="A81" s="85"/>
      <c r="B81" s="86"/>
      <c r="C81" s="86"/>
      <c r="D81" s="86"/>
      <c r="E81" s="86"/>
      <c r="F81" s="86"/>
      <c r="G81" s="86"/>
      <c r="H81" s="86"/>
      <c r="I81" s="87"/>
      <c r="J81" s="63"/>
      <c r="K81" s="7"/>
    </row>
    <row r="82" spans="1:12" s="29" customFormat="1" ht="20.25" customHeight="1">
      <c r="A82" s="88" t="s">
        <v>47</v>
      </c>
      <c r="B82" s="68"/>
      <c r="C82" s="68"/>
      <c r="D82" s="68"/>
      <c r="E82" s="68"/>
      <c r="F82" s="68"/>
      <c r="G82" s="68"/>
      <c r="H82" s="68"/>
      <c r="I82" s="89"/>
      <c r="J82" s="68"/>
      <c r="K82" s="69"/>
      <c r="L82" s="98"/>
    </row>
    <row r="83" spans="1:12" s="29" customFormat="1" ht="71.25" customHeight="1">
      <c r="A83" s="119" t="s">
        <v>68</v>
      </c>
      <c r="B83" s="120"/>
      <c r="C83" s="120"/>
      <c r="D83" s="120"/>
      <c r="E83" s="120"/>
      <c r="F83" s="120"/>
      <c r="G83" s="120"/>
      <c r="H83" s="120"/>
      <c r="I83" s="121"/>
      <c r="J83" s="92"/>
      <c r="K83" s="69"/>
      <c r="L83" s="98"/>
    </row>
    <row r="84" spans="1:12" s="29" customFormat="1" ht="26.25" customHeight="1">
      <c r="A84" s="90" t="s">
        <v>48</v>
      </c>
      <c r="B84" s="68"/>
      <c r="C84" s="68"/>
      <c r="D84" s="68"/>
      <c r="E84" s="68"/>
      <c r="F84" s="68"/>
      <c r="G84" s="68"/>
      <c r="H84" s="68"/>
      <c r="I84" s="89"/>
      <c r="J84" s="68"/>
      <c r="K84" s="69"/>
      <c r="L84" s="98"/>
    </row>
    <row r="85" spans="1:12" s="29" customFormat="1" ht="39.75" customHeight="1">
      <c r="A85" s="119" t="s">
        <v>49</v>
      </c>
      <c r="B85" s="120"/>
      <c r="C85" s="120"/>
      <c r="D85" s="120"/>
      <c r="E85" s="120"/>
      <c r="F85" s="120"/>
      <c r="G85" s="120"/>
      <c r="H85" s="120"/>
      <c r="I85" s="121"/>
      <c r="J85" s="92"/>
      <c r="K85" s="69"/>
      <c r="L85" s="98"/>
    </row>
    <row r="86" spans="1:12" s="29" customFormat="1">
      <c r="A86" s="90" t="s">
        <v>50</v>
      </c>
      <c r="B86" s="70"/>
      <c r="C86" s="70"/>
      <c r="D86" s="70"/>
      <c r="E86" s="70"/>
      <c r="F86" s="70"/>
      <c r="G86" s="70"/>
      <c r="H86" s="70"/>
      <c r="I86" s="91"/>
      <c r="J86" s="70"/>
      <c r="K86" s="69"/>
      <c r="L86" s="98"/>
    </row>
    <row r="87" spans="1:12" s="29" customFormat="1" ht="76.5" customHeight="1">
      <c r="A87" s="119" t="s">
        <v>84</v>
      </c>
      <c r="B87" s="120"/>
      <c r="C87" s="120"/>
      <c r="D87" s="120"/>
      <c r="E87" s="120"/>
      <c r="F87" s="120"/>
      <c r="G87" s="120"/>
      <c r="H87" s="120"/>
      <c r="I87" s="121"/>
      <c r="J87" s="92"/>
      <c r="K87" s="69"/>
      <c r="L87" s="98"/>
    </row>
    <row r="88" spans="1:12" s="29" customFormat="1">
      <c r="A88" s="90" t="s">
        <v>51</v>
      </c>
      <c r="B88" s="70"/>
      <c r="C88" s="70"/>
      <c r="D88" s="70"/>
      <c r="E88" s="70"/>
      <c r="F88" s="70"/>
      <c r="G88" s="70"/>
      <c r="H88" s="70"/>
      <c r="I88" s="91"/>
      <c r="J88" s="70"/>
      <c r="K88" s="69"/>
      <c r="L88" s="98"/>
    </row>
    <row r="89" spans="1:12" s="29" customFormat="1" ht="41.25" customHeight="1">
      <c r="A89" s="119" t="s">
        <v>52</v>
      </c>
      <c r="B89" s="120"/>
      <c r="C89" s="120"/>
      <c r="D89" s="120"/>
      <c r="E89" s="120"/>
      <c r="F89" s="120"/>
      <c r="G89" s="120"/>
      <c r="H89" s="120"/>
      <c r="I89" s="121"/>
      <c r="J89" s="92"/>
      <c r="K89" s="69"/>
      <c r="L89" s="98"/>
    </row>
    <row r="90" spans="1:12" s="29" customFormat="1">
      <c r="A90" s="90" t="s">
        <v>53</v>
      </c>
      <c r="B90" s="70"/>
      <c r="C90" s="70"/>
      <c r="D90" s="70"/>
      <c r="E90" s="70"/>
      <c r="F90" s="70"/>
      <c r="G90" s="70"/>
      <c r="H90" s="70"/>
      <c r="I90" s="91"/>
      <c r="J90" s="70"/>
      <c r="K90" s="69"/>
      <c r="L90" s="98"/>
    </row>
    <row r="91" spans="1:12" s="29" customFormat="1" ht="71.25" customHeight="1" thickBot="1">
      <c r="A91" s="116" t="s">
        <v>54</v>
      </c>
      <c r="B91" s="117"/>
      <c r="C91" s="117"/>
      <c r="D91" s="117"/>
      <c r="E91" s="117"/>
      <c r="F91" s="117"/>
      <c r="G91" s="117"/>
      <c r="H91" s="117"/>
      <c r="I91" s="118"/>
      <c r="J91" s="92"/>
      <c r="K91" s="69"/>
      <c r="L91" s="98"/>
    </row>
    <row r="92" spans="1:12" ht="17" thickTop="1" thickBot="1">
      <c r="A92" s="11" t="s">
        <v>55</v>
      </c>
      <c r="B92" s="8"/>
      <c r="C92" s="8"/>
      <c r="D92" s="8"/>
      <c r="E92" s="8"/>
      <c r="F92" s="8"/>
      <c r="G92" s="8"/>
      <c r="H92" s="8"/>
      <c r="I92" s="8"/>
      <c r="J92" s="8"/>
      <c r="K92" s="7"/>
    </row>
    <row r="93" spans="1:12" ht="20" thickTop="1">
      <c r="A93" s="159" t="s">
        <v>69</v>
      </c>
      <c r="B93" s="160"/>
      <c r="C93" s="160"/>
      <c r="D93" s="160"/>
      <c r="E93" s="160"/>
      <c r="F93" s="160"/>
      <c r="G93" s="160"/>
      <c r="H93" s="160"/>
      <c r="I93" s="161"/>
      <c r="J93" s="103"/>
      <c r="K93" s="7"/>
    </row>
    <row r="94" spans="1:12" ht="20" thickBot="1">
      <c r="A94" s="162" t="s">
        <v>70</v>
      </c>
      <c r="B94" s="163"/>
      <c r="C94" s="163"/>
      <c r="D94" s="163"/>
      <c r="E94" s="163"/>
      <c r="F94" s="163"/>
      <c r="G94" s="163"/>
      <c r="H94" s="163"/>
      <c r="I94" s="164"/>
      <c r="J94" s="104"/>
      <c r="K94" s="7"/>
    </row>
    <row r="95" spans="1:12" ht="16" thickTop="1">
      <c r="A95" s="8"/>
      <c r="B95" s="8"/>
      <c r="C95" s="8"/>
      <c r="D95" s="8"/>
      <c r="E95" s="8"/>
      <c r="F95" s="8"/>
      <c r="G95" s="8"/>
      <c r="H95" s="8"/>
      <c r="I95" s="18"/>
      <c r="J95" s="18"/>
      <c r="K95" s="7"/>
    </row>
  </sheetData>
  <mergeCells count="32">
    <mergeCell ref="C70:D70"/>
    <mergeCell ref="C71:D71"/>
    <mergeCell ref="A93:I93"/>
    <mergeCell ref="A94:I94"/>
    <mergeCell ref="A8:B8"/>
    <mergeCell ref="A9:B9"/>
    <mergeCell ref="C7:D7"/>
    <mergeCell ref="E9:F9"/>
    <mergeCell ref="A7:B7"/>
    <mergeCell ref="E8:F8"/>
    <mergeCell ref="E10:F10"/>
    <mergeCell ref="E7:F7"/>
    <mergeCell ref="G7:K7"/>
    <mergeCell ref="G8:K8"/>
    <mergeCell ref="G9:K9"/>
    <mergeCell ref="G10:K10"/>
    <mergeCell ref="A13:K13"/>
    <mergeCell ref="A91:I91"/>
    <mergeCell ref="A87:I87"/>
    <mergeCell ref="A89:I89"/>
    <mergeCell ref="B16:D16"/>
    <mergeCell ref="B17:D17"/>
    <mergeCell ref="B18:D18"/>
    <mergeCell ref="B74:I78"/>
    <mergeCell ref="A80:I80"/>
    <mergeCell ref="E34:E42"/>
    <mergeCell ref="F34:F42"/>
    <mergeCell ref="A83:I83"/>
    <mergeCell ref="A85:I85"/>
    <mergeCell ref="A67:I67"/>
    <mergeCell ref="C68:D68"/>
    <mergeCell ref="C69:D69"/>
  </mergeCells>
  <phoneticPr fontId="0" type="noConversion"/>
  <conditionalFormatting sqref="C21">
    <cfRule type="expression" dxfId="26" priority="78">
      <formula>$C$21&gt;#REF!</formula>
    </cfRule>
  </conditionalFormatting>
  <conditionalFormatting sqref="C22">
    <cfRule type="expression" dxfId="25" priority="79">
      <formula>$C$22&gt;#REF!</formula>
    </cfRule>
  </conditionalFormatting>
  <conditionalFormatting sqref="C23">
    <cfRule type="expression" dxfId="24" priority="80">
      <formula>$C$23&gt;#REF!</formula>
    </cfRule>
  </conditionalFormatting>
  <conditionalFormatting sqref="C25">
    <cfRule type="expression" dxfId="23" priority="81">
      <formula>$C$25&gt;#REF!</formula>
    </cfRule>
  </conditionalFormatting>
  <conditionalFormatting sqref="C26">
    <cfRule type="expression" dxfId="22" priority="82">
      <formula>$C$26&gt;#REF!</formula>
    </cfRule>
  </conditionalFormatting>
  <conditionalFormatting sqref="C27">
    <cfRule type="expression" dxfId="21" priority="83">
      <formula>$C$27&gt;#REF!</formula>
    </cfRule>
  </conditionalFormatting>
  <conditionalFormatting sqref="C28">
    <cfRule type="expression" dxfId="20" priority="84">
      <formula>$C$28&gt;#REF!</formula>
    </cfRule>
  </conditionalFormatting>
  <conditionalFormatting sqref="C29">
    <cfRule type="expression" dxfId="19" priority="85">
      <formula>$C$29&gt;#REF!</formula>
    </cfRule>
  </conditionalFormatting>
  <conditionalFormatting sqref="C30">
    <cfRule type="expression" dxfId="18" priority="86">
      <formula>$C$30&gt;#REF!</formula>
    </cfRule>
  </conditionalFormatting>
  <conditionalFormatting sqref="C31:C32">
    <cfRule type="expression" dxfId="17" priority="87">
      <formula>$C$31&gt;#REF!</formula>
    </cfRule>
  </conditionalFormatting>
  <conditionalFormatting sqref="C33">
    <cfRule type="expression" dxfId="16" priority="88">
      <formula>$C$33&gt;#REF!</formula>
    </cfRule>
  </conditionalFormatting>
  <conditionalFormatting sqref="C34">
    <cfRule type="expression" dxfId="15" priority="89">
      <formula>$C$34&gt;#REF!</formula>
    </cfRule>
  </conditionalFormatting>
  <conditionalFormatting sqref="C35">
    <cfRule type="expression" dxfId="14" priority="90">
      <formula>$C$35&gt;#REF!</formula>
    </cfRule>
  </conditionalFormatting>
  <conditionalFormatting sqref="C36">
    <cfRule type="expression" dxfId="13" priority="91">
      <formula>$C$36&gt;#REF!</formula>
    </cfRule>
  </conditionalFormatting>
  <conditionalFormatting sqref="C37">
    <cfRule type="expression" dxfId="12" priority="92">
      <formula>$C$37&gt;#REF!</formula>
    </cfRule>
  </conditionalFormatting>
  <conditionalFormatting sqref="C38">
    <cfRule type="expression" dxfId="11" priority="93">
      <formula>$C$38&gt;#REF!</formula>
    </cfRule>
  </conditionalFormatting>
  <conditionalFormatting sqref="C39">
    <cfRule type="expression" dxfId="10" priority="94">
      <formula>$C$39&gt;#REF!</formula>
    </cfRule>
  </conditionalFormatting>
  <conditionalFormatting sqref="C40">
    <cfRule type="expression" dxfId="9" priority="95">
      <formula>$C$40&gt;#REF!</formula>
    </cfRule>
  </conditionalFormatting>
  <conditionalFormatting sqref="C46">
    <cfRule type="expression" dxfId="8" priority="96">
      <formula>$C$46&gt;#REF!</formula>
    </cfRule>
  </conditionalFormatting>
  <conditionalFormatting sqref="C47">
    <cfRule type="expression" dxfId="7" priority="97">
      <formula>$C$47&gt;#REF!</formula>
    </cfRule>
  </conditionalFormatting>
  <conditionalFormatting sqref="C48">
    <cfRule type="expression" dxfId="6" priority="98">
      <formula>$C$48&gt;#REF!</formula>
    </cfRule>
  </conditionalFormatting>
  <conditionalFormatting sqref="C49">
    <cfRule type="expression" dxfId="5" priority="99">
      <formula>$C$49&gt;#REF!</formula>
    </cfRule>
  </conditionalFormatting>
  <conditionalFormatting sqref="C50">
    <cfRule type="expression" dxfId="4" priority="100">
      <formula>$C$50&gt;#REF!</formula>
    </cfRule>
  </conditionalFormatting>
  <conditionalFormatting sqref="C58">
    <cfRule type="expression" dxfId="3" priority="2">
      <formula>$C$21&gt;#REF!</formula>
    </cfRule>
  </conditionalFormatting>
  <conditionalFormatting sqref="C61">
    <cfRule type="expression" dxfId="2" priority="3">
      <formula>$C$22&gt;#REF!</formula>
    </cfRule>
  </conditionalFormatting>
  <conditionalFormatting sqref="C62">
    <cfRule type="expression" dxfId="1" priority="4">
      <formula>$C$23&gt;#REF!</formula>
    </cfRule>
  </conditionalFormatting>
  <conditionalFormatting sqref="C65">
    <cfRule type="expression" dxfId="0" priority="1">
      <formula>$C$23&gt;#REF!</formula>
    </cfRule>
  </conditionalFormatting>
  <pageMargins left="0.38889763779527564" right="0" top="0" bottom="0" header="0" footer="0"/>
  <pageSetup paperSize="9" scale="44" orientation="portrait" horizontalDpi="4294967292" verticalDpi="4294967292"/>
  <headerFooter alignWithMargins="0"/>
  <drawing r:id="rId1"/>
  <extLst>
    <ext xmlns:mx="http://schemas.microsoft.com/office/mac/excel/2008/main" uri="{64002731-A6B0-56B0-2670-7721B7C09600}">
      <mx:PLV Mode="0" OnePage="0" WScale="4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B42" sqref="A1:B42"/>
    </sheetView>
  </sheetViews>
  <sheetFormatPr baseColWidth="10" defaultColWidth="11.5" defaultRowHeight="15" x14ac:dyDescent="0"/>
  <cols>
    <col min="1" max="1" width="41.83203125" style="1" customWidth="1"/>
    <col min="2" max="2" width="11.1640625" style="73" customWidth="1"/>
    <col min="3" max="16384" width="11.5" style="8"/>
  </cols>
  <sheetData>
    <row r="1" spans="1:2">
      <c r="A1" s="38" t="s">
        <v>0</v>
      </c>
      <c r="B1" s="105" t="s">
        <v>91</v>
      </c>
    </row>
    <row r="2" spans="1:2">
      <c r="A2" s="16" t="s">
        <v>89</v>
      </c>
      <c r="B2" s="16">
        <v>7</v>
      </c>
    </row>
    <row r="3" spans="1:2">
      <c r="A3" s="16" t="s">
        <v>31</v>
      </c>
      <c r="B3" s="16">
        <v>180</v>
      </c>
    </row>
    <row r="4" spans="1:2">
      <c r="A4" s="16" t="s">
        <v>30</v>
      </c>
      <c r="B4" s="16">
        <v>320</v>
      </c>
    </row>
    <row r="5" spans="1:2">
      <c r="A5" s="16" t="s">
        <v>29</v>
      </c>
      <c r="B5" s="16">
        <v>600</v>
      </c>
    </row>
    <row r="6" spans="1:2">
      <c r="A6" s="16" t="s">
        <v>28</v>
      </c>
      <c r="B6" s="16">
        <v>390</v>
      </c>
    </row>
    <row r="7" spans="1:2">
      <c r="A7" s="16" t="s">
        <v>33</v>
      </c>
      <c r="B7" s="16">
        <v>267</v>
      </c>
    </row>
    <row r="8" spans="1:2">
      <c r="A8" s="16" t="s">
        <v>27</v>
      </c>
      <c r="B8" s="16">
        <v>240</v>
      </c>
    </row>
    <row r="9" spans="1:2">
      <c r="A9" s="16" t="s">
        <v>26</v>
      </c>
      <c r="B9" s="16">
        <v>360</v>
      </c>
    </row>
    <row r="10" spans="1:2">
      <c r="A10" s="16" t="s">
        <v>25</v>
      </c>
      <c r="B10" s="16">
        <v>360</v>
      </c>
    </row>
    <row r="11" spans="1:2">
      <c r="A11" s="16" t="s">
        <v>24</v>
      </c>
      <c r="B11" s="16">
        <v>270</v>
      </c>
    </row>
    <row r="12" spans="1:2">
      <c r="A12" s="16" t="s">
        <v>23</v>
      </c>
      <c r="B12" s="16">
        <v>160</v>
      </c>
    </row>
    <row r="13" spans="1:2">
      <c r="A13" s="16" t="s">
        <v>22</v>
      </c>
      <c r="B13" s="16">
        <v>240</v>
      </c>
    </row>
    <row r="14" spans="1:2">
      <c r="A14" s="16" t="s">
        <v>32</v>
      </c>
      <c r="B14" s="16">
        <v>126</v>
      </c>
    </row>
    <row r="15" spans="1:2">
      <c r="A15" s="16" t="s">
        <v>21</v>
      </c>
      <c r="B15" s="16">
        <v>280</v>
      </c>
    </row>
    <row r="16" spans="1:2">
      <c r="A16" s="16" t="s">
        <v>20</v>
      </c>
      <c r="B16" s="16">
        <v>240</v>
      </c>
    </row>
    <row r="17" spans="1:2">
      <c r="A17" s="16" t="s">
        <v>19</v>
      </c>
      <c r="B17" s="16">
        <v>620</v>
      </c>
    </row>
    <row r="18" spans="1:2">
      <c r="A18" s="16" t="s">
        <v>18</v>
      </c>
      <c r="B18" s="16">
        <v>450</v>
      </c>
    </row>
    <row r="19" spans="1:2">
      <c r="A19" s="16" t="s">
        <v>17</v>
      </c>
      <c r="B19" s="16">
        <v>40</v>
      </c>
    </row>
    <row r="20" spans="1:2">
      <c r="A20" s="16" t="s">
        <v>16</v>
      </c>
      <c r="B20" s="16">
        <v>200</v>
      </c>
    </row>
    <row r="21" spans="1:2">
      <c r="A21" s="16" t="s">
        <v>15</v>
      </c>
      <c r="B21" s="16">
        <v>310</v>
      </c>
    </row>
    <row r="22" spans="1:2">
      <c r="A22" s="16" t="s">
        <v>35</v>
      </c>
      <c r="B22" s="16"/>
    </row>
    <row r="23" spans="1:2">
      <c r="A23" s="16" t="s">
        <v>14</v>
      </c>
      <c r="B23" s="16"/>
    </row>
    <row r="24" spans="1:2">
      <c r="A24" s="16" t="s">
        <v>13</v>
      </c>
      <c r="B24" s="16"/>
    </row>
    <row r="25" spans="1:2">
      <c r="A25" s="16" t="s">
        <v>12</v>
      </c>
      <c r="B25" s="16"/>
    </row>
    <row r="26" spans="1:2">
      <c r="A26" s="16" t="s">
        <v>11</v>
      </c>
      <c r="B26" s="16"/>
    </row>
    <row r="27" spans="1:2">
      <c r="A27" s="16" t="s">
        <v>10</v>
      </c>
      <c r="B27" s="16">
        <v>6</v>
      </c>
    </row>
    <row r="28" spans="1:2">
      <c r="A28" s="16" t="s">
        <v>9</v>
      </c>
      <c r="B28" s="16">
        <v>60</v>
      </c>
    </row>
    <row r="29" spans="1:2">
      <c r="A29" s="16" t="s">
        <v>8</v>
      </c>
      <c r="B29" s="16">
        <v>12</v>
      </c>
    </row>
    <row r="30" spans="1:2">
      <c r="A30" s="16" t="s">
        <v>7</v>
      </c>
      <c r="B30" s="16">
        <v>10</v>
      </c>
    </row>
    <row r="31" spans="1:2">
      <c r="A31" s="16" t="s">
        <v>64</v>
      </c>
      <c r="B31" s="16">
        <v>81</v>
      </c>
    </row>
    <row r="32" spans="1:2">
      <c r="A32" s="16" t="s">
        <v>40</v>
      </c>
      <c r="B32" s="16"/>
    </row>
    <row r="33" spans="1:2">
      <c r="A33" s="16" t="s">
        <v>36</v>
      </c>
      <c r="B33" s="16"/>
    </row>
    <row r="34" spans="1:2">
      <c r="A34" s="16" t="s">
        <v>37</v>
      </c>
      <c r="B34" s="16"/>
    </row>
    <row r="35" spans="1:2">
      <c r="A35" s="16" t="s">
        <v>38</v>
      </c>
      <c r="B35" s="106"/>
    </row>
    <row r="36" spans="1:2" s="25" customFormat="1" ht="23">
      <c r="A36" s="107"/>
      <c r="B36" s="108"/>
    </row>
    <row r="37" spans="1:2">
      <c r="A37" s="38" t="s">
        <v>0</v>
      </c>
      <c r="B37" s="106"/>
    </row>
    <row r="38" spans="1:2">
      <c r="A38" s="16" t="s">
        <v>72</v>
      </c>
      <c r="B38" s="109">
        <v>3</v>
      </c>
    </row>
    <row r="39" spans="1:2">
      <c r="A39" s="16" t="s">
        <v>73</v>
      </c>
      <c r="B39" s="109">
        <v>80</v>
      </c>
    </row>
    <row r="40" spans="1:2">
      <c r="A40" s="16" t="s">
        <v>74</v>
      </c>
      <c r="B40" s="109">
        <v>40</v>
      </c>
    </row>
    <row r="41" spans="1:2">
      <c r="A41" s="16" t="s">
        <v>83</v>
      </c>
      <c r="B41" s="109">
        <v>2</v>
      </c>
    </row>
    <row r="42" spans="1:2">
      <c r="A42" s="16" t="s">
        <v>86</v>
      </c>
      <c r="B42" s="109">
        <v>3</v>
      </c>
    </row>
  </sheetData>
  <phoneticPr fontId="13"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bon de commande</vt:lpstr>
      <vt:lpstr>Stock</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cp:lastModifiedBy>
  <cp:lastPrinted>2018-03-12T10:56:31Z</cp:lastPrinted>
  <dcterms:created xsi:type="dcterms:W3CDTF">2003-03-20T07:10:36Z</dcterms:created>
  <dcterms:modified xsi:type="dcterms:W3CDTF">2018-03-12T10:56:36Z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1885518754</vt:i4>
  </property>
  <property fmtid="{D5CDD505-2E9C-101B-9397-08002B2CF9AE}" pid="3" name="_EmailSubject">
    <vt:lpwstr>documents AP</vt:lpwstr>
  </property>
  <property fmtid="{D5CDD505-2E9C-101B-9397-08002B2CF9AE}" pid="4" name="_AuthorEmail">
    <vt:lpwstr>ocariaux@skynet.be</vt:lpwstr>
  </property>
  <property fmtid="{D5CDD505-2E9C-101B-9397-08002B2CF9AE}" pid="5" name="_AuthorEmailDisplayName">
    <vt:lpwstr>Olivier Cariaux</vt:lpwstr>
  </property>
  <property fmtid="{D5CDD505-2E9C-101B-9397-08002B2CF9AE}" pid="6" name="_ReviewingToolsShownOnce">
    <vt:lpwstr/>
  </property>
</Properties>
</file>